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055" windowHeight="7425"/>
  </bookViews>
  <sheets>
    <sheet name="ОБЩ." sheetId="12" r:id="rId1"/>
    <sheet name="тит" sheetId="3" r:id="rId2"/>
    <sheet name="комада-фин" sheetId="9" r:id="rId3"/>
    <sheet name="фин-син" sheetId="11" r:id="rId4"/>
    <sheet name="фин-инд" sheetId="10" r:id="rId5"/>
    <sheet name="КОМ ПРЕДВ." sheetId="2" r:id="rId6"/>
    <sheet name="инд-Ж" sheetId="1" r:id="rId7"/>
    <sheet name="инд-М" sheetId="8" r:id="rId8"/>
    <sheet name="СиНХ" sheetId="7" r:id="rId9"/>
  </sheets>
  <definedNames>
    <definedName name="_xlnm.Print_Area" localSheetId="6">'инд-Ж'!$A$1:$AI$47</definedName>
    <definedName name="_xlnm.Print_Area" localSheetId="7">'инд-М'!$A$1:$AI$50</definedName>
    <definedName name="_xlnm.Print_Area" localSheetId="5">'КОМ ПРЕДВ.'!$A$1:$F$61</definedName>
    <definedName name="_xlnm.Print_Area" localSheetId="2">'комада-фин'!$A$1:$O$42</definedName>
    <definedName name="_xlnm.Print_Area" localSheetId="8">СиНХ!$A$1:$AJ$43</definedName>
    <definedName name="_xlnm.Print_Area" localSheetId="1">тит!$A$1:$J$58</definedName>
    <definedName name="_xlnm.Print_Area" localSheetId="4">'фин-инд'!$A$1:$AI$33</definedName>
    <definedName name="_xlnm.Print_Area" localSheetId="3">'фин-син'!$A$1:$T$27</definedName>
  </definedNames>
  <calcPr calcId="124519"/>
</workbook>
</file>

<file path=xl/calcChain.xml><?xml version="1.0" encoding="utf-8"?>
<calcChain xmlns="http://schemas.openxmlformats.org/spreadsheetml/2006/main">
  <c r="F16" i="12"/>
  <c r="F15"/>
  <c r="F14"/>
  <c r="F13"/>
  <c r="F12"/>
  <c r="F11"/>
  <c r="F10"/>
  <c r="R22" i="11"/>
  <c r="P22"/>
  <c r="R21"/>
  <c r="P21"/>
  <c r="R20"/>
  <c r="P20"/>
  <c r="R19"/>
  <c r="P19"/>
  <c r="R18"/>
  <c r="P18"/>
  <c r="R17"/>
  <c r="P17"/>
  <c r="R16"/>
  <c r="P16"/>
  <c r="R15"/>
  <c r="P15"/>
  <c r="R13"/>
  <c r="P13"/>
  <c r="R12"/>
  <c r="P12"/>
  <c r="R11"/>
  <c r="P11"/>
  <c r="R10"/>
  <c r="P10"/>
  <c r="R9"/>
  <c r="P9"/>
  <c r="R8"/>
  <c r="P8"/>
  <c r="R7"/>
  <c r="P7"/>
  <c r="R6"/>
  <c r="P6"/>
  <c r="K37" i="9" l="1"/>
  <c r="J37"/>
  <c r="N37" s="1"/>
  <c r="K36"/>
  <c r="J36"/>
  <c r="N36" s="1"/>
  <c r="K35"/>
  <c r="J35"/>
  <c r="N35" s="1"/>
  <c r="O35" s="1"/>
  <c r="K33"/>
  <c r="J33"/>
  <c r="N33" s="1"/>
  <c r="K32"/>
  <c r="J32"/>
  <c r="N32" s="1"/>
  <c r="K31"/>
  <c r="J31"/>
  <c r="N31" s="1"/>
  <c r="O31" s="1"/>
  <c r="K29"/>
  <c r="J29"/>
  <c r="N29" s="1"/>
  <c r="K28"/>
  <c r="J28"/>
  <c r="N28" s="1"/>
  <c r="K27"/>
  <c r="J27"/>
  <c r="N27" s="1"/>
  <c r="O27" s="1"/>
  <c r="K25"/>
  <c r="J25"/>
  <c r="N25" s="1"/>
  <c r="K24"/>
  <c r="J24"/>
  <c r="N24" s="1"/>
  <c r="K23"/>
  <c r="J23"/>
  <c r="N23" s="1"/>
  <c r="O23" s="1"/>
  <c r="K20" l="1"/>
  <c r="J20"/>
  <c r="N20" s="1"/>
  <c r="K19"/>
  <c r="J19"/>
  <c r="N19" s="1"/>
  <c r="K18"/>
  <c r="J18"/>
  <c r="N18" s="1"/>
  <c r="O18" s="1"/>
  <c r="K16"/>
  <c r="J16"/>
  <c r="N16" s="1"/>
  <c r="K15"/>
  <c r="J15"/>
  <c r="N15" s="1"/>
  <c r="K14"/>
  <c r="J14"/>
  <c r="N14" s="1"/>
  <c r="O14" s="1"/>
  <c r="K12"/>
  <c r="J12"/>
  <c r="N12" s="1"/>
  <c r="K11"/>
  <c r="J11"/>
  <c r="N11" s="1"/>
  <c r="K10"/>
  <c r="J10"/>
  <c r="N10" s="1"/>
  <c r="O10" s="1"/>
  <c r="K8"/>
  <c r="J8"/>
  <c r="N8" s="1"/>
  <c r="K7"/>
  <c r="J7"/>
  <c r="N7" s="1"/>
  <c r="K6"/>
  <c r="J6"/>
  <c r="N6" s="1"/>
  <c r="O6" s="1"/>
  <c r="O26" i="10" l="1"/>
  <c r="N26"/>
  <c r="S26" s="1"/>
  <c r="O25"/>
  <c r="N25"/>
  <c r="S25" s="1"/>
  <c r="O24"/>
  <c r="N24"/>
  <c r="S24" s="1"/>
  <c r="O23"/>
  <c r="N23"/>
  <c r="S23" s="1"/>
  <c r="O22"/>
  <c r="N22"/>
  <c r="S22" s="1"/>
  <c r="O21"/>
  <c r="N21"/>
  <c r="S21" s="1"/>
  <c r="O20"/>
  <c r="N20"/>
  <c r="S20" s="1"/>
  <c r="O19"/>
  <c r="N19"/>
  <c r="S19" s="1"/>
  <c r="O18"/>
  <c r="N18"/>
  <c r="S18" s="1"/>
  <c r="O17"/>
  <c r="N17"/>
  <c r="S17" s="1"/>
  <c r="O15"/>
  <c r="N15"/>
  <c r="S15" s="1"/>
  <c r="O14"/>
  <c r="N14"/>
  <c r="S14" s="1"/>
  <c r="O13"/>
  <c r="N13"/>
  <c r="S13" s="1"/>
  <c r="O12"/>
  <c r="N12"/>
  <c r="S12" s="1"/>
  <c r="O11"/>
  <c r="N11"/>
  <c r="S11" s="1"/>
  <c r="O10"/>
  <c r="N10"/>
  <c r="S10" s="1"/>
  <c r="O9"/>
  <c r="N9"/>
  <c r="S9" s="1"/>
  <c r="O8"/>
  <c r="N8"/>
  <c r="S8" s="1"/>
  <c r="O7"/>
  <c r="N7"/>
  <c r="S7" s="1"/>
  <c r="O6"/>
  <c r="N6"/>
  <c r="S6" s="1"/>
  <c r="X22" i="11" l="1"/>
  <c r="W22"/>
  <c r="Q22" s="1"/>
  <c r="T22" s="1"/>
  <c r="X21"/>
  <c r="W21"/>
  <c r="Q21" s="1"/>
  <c r="T21" s="1"/>
  <c r="X20"/>
  <c r="W20"/>
  <c r="Q20" s="1"/>
  <c r="T20" s="1"/>
  <c r="X19"/>
  <c r="W19"/>
  <c r="Q19" s="1"/>
  <c r="T19" s="1"/>
  <c r="X18"/>
  <c r="W18"/>
  <c r="Q18" s="1"/>
  <c r="T18" s="1"/>
  <c r="X17"/>
  <c r="W17"/>
  <c r="Q17" s="1"/>
  <c r="T17" s="1"/>
  <c r="X16"/>
  <c r="W16"/>
  <c r="Q16" s="1"/>
  <c r="T16" s="1"/>
  <c r="X15"/>
  <c r="W15"/>
  <c r="Q15" s="1"/>
  <c r="T15" s="1"/>
  <c r="X13"/>
  <c r="W13"/>
  <c r="Q13" s="1"/>
  <c r="T13" s="1"/>
  <c r="X12"/>
  <c r="W12"/>
  <c r="Q12" s="1"/>
  <c r="T12" s="1"/>
  <c r="X11"/>
  <c r="W11"/>
  <c r="Q11" s="1"/>
  <c r="T11" s="1"/>
  <c r="X10"/>
  <c r="W10"/>
  <c r="Q10" s="1"/>
  <c r="T10" s="1"/>
  <c r="X9"/>
  <c r="W9"/>
  <c r="Q9" s="1"/>
  <c r="T9" s="1"/>
  <c r="X8"/>
  <c r="W8"/>
  <c r="Q8" s="1"/>
  <c r="T8" s="1"/>
  <c r="X7"/>
  <c r="W7"/>
  <c r="Q7" s="1"/>
  <c r="T7" s="1"/>
  <c r="X6"/>
  <c r="W6"/>
  <c r="Q6" s="1"/>
  <c r="T6" s="1"/>
  <c r="AA26" i="10"/>
  <c r="Z26"/>
  <c r="AD26" s="1"/>
  <c r="AA25"/>
  <c r="Z25"/>
  <c r="AD25" s="1"/>
  <c r="AA24"/>
  <c r="Z24"/>
  <c r="AD24" s="1"/>
  <c r="AA23"/>
  <c r="Z23"/>
  <c r="AD23" s="1"/>
  <c r="AA20"/>
  <c r="Z20"/>
  <c r="AD20" s="1"/>
  <c r="AA19"/>
  <c r="Z19"/>
  <c r="AD19" s="1"/>
  <c r="AA18"/>
  <c r="Z18"/>
  <c r="AD18" s="1"/>
  <c r="AA17"/>
  <c r="Z17"/>
  <c r="AD17" s="1"/>
  <c r="AA11"/>
  <c r="Z11"/>
  <c r="AD11" s="1"/>
  <c r="AA10"/>
  <c r="Z10"/>
  <c r="AD10" s="1"/>
  <c r="AA9"/>
  <c r="Z9"/>
  <c r="AD9" s="1"/>
  <c r="AA8"/>
  <c r="Z8"/>
  <c r="AD8" s="1"/>
  <c r="AA7"/>
  <c r="Z7"/>
  <c r="AD7" s="1"/>
  <c r="AA6"/>
  <c r="Z6"/>
  <c r="AD6" s="1"/>
  <c r="Z46" i="8"/>
  <c r="Y46"/>
  <c r="AC46" s="1"/>
  <c r="O46"/>
  <c r="N46"/>
  <c r="R46" s="1"/>
  <c r="Z45"/>
  <c r="Y45"/>
  <c r="AC45" s="1"/>
  <c r="O45"/>
  <c r="N45"/>
  <c r="R45" s="1"/>
  <c r="Z44"/>
  <c r="Y44"/>
  <c r="AC44" s="1"/>
  <c r="O44"/>
  <c r="N44"/>
  <c r="R44" s="1"/>
  <c r="Z43"/>
  <c r="Y43"/>
  <c r="AC43" s="1"/>
  <c r="O43"/>
  <c r="N43"/>
  <c r="R43" s="1"/>
  <c r="Z42"/>
  <c r="Y42"/>
  <c r="AC42" s="1"/>
  <c r="O42"/>
  <c r="N42"/>
  <c r="R42" s="1"/>
  <c r="Z41"/>
  <c r="Y41"/>
  <c r="AC41" s="1"/>
  <c r="O41"/>
  <c r="N41"/>
  <c r="R41" s="1"/>
  <c r="Z40"/>
  <c r="Y40"/>
  <c r="AC40" s="1"/>
  <c r="O40"/>
  <c r="N40"/>
  <c r="R40" s="1"/>
  <c r="Z39"/>
  <c r="Y39"/>
  <c r="AC39" s="1"/>
  <c r="O39"/>
  <c r="N39"/>
  <c r="R39" s="1"/>
  <c r="Z38"/>
  <c r="Y38"/>
  <c r="AC38" s="1"/>
  <c r="O38"/>
  <c r="N38"/>
  <c r="R38" s="1"/>
  <c r="Z37"/>
  <c r="Y37"/>
  <c r="AC37" s="1"/>
  <c r="O37"/>
  <c r="N37"/>
  <c r="R37" s="1"/>
  <c r="Z36"/>
  <c r="Y36"/>
  <c r="AC36" s="1"/>
  <c r="O36"/>
  <c r="N36"/>
  <c r="R36" s="1"/>
  <c r="Z35"/>
  <c r="Y35"/>
  <c r="AC35" s="1"/>
  <c r="O35"/>
  <c r="N35"/>
  <c r="R35" s="1"/>
  <c r="Z34"/>
  <c r="Y34"/>
  <c r="AC34" s="1"/>
  <c r="O34"/>
  <c r="N34"/>
  <c r="R34" s="1"/>
  <c r="Z33"/>
  <c r="Y33"/>
  <c r="AC33" s="1"/>
  <c r="O33"/>
  <c r="N33"/>
  <c r="R33" s="1"/>
  <c r="Z32"/>
  <c r="Y32"/>
  <c r="AC32" s="1"/>
  <c r="O32"/>
  <c r="N32"/>
  <c r="R32" s="1"/>
  <c r="Z31"/>
  <c r="Y31"/>
  <c r="AC31" s="1"/>
  <c r="O31"/>
  <c r="N31"/>
  <c r="R31" s="1"/>
  <c r="Z30"/>
  <c r="Y30"/>
  <c r="AC30" s="1"/>
  <c r="O30"/>
  <c r="N30"/>
  <c r="R30" s="1"/>
  <c r="Z29"/>
  <c r="Y29"/>
  <c r="AC29" s="1"/>
  <c r="O29"/>
  <c r="N29"/>
  <c r="R29" s="1"/>
  <c r="Z28"/>
  <c r="Y28"/>
  <c r="AC28" s="1"/>
  <c r="O28"/>
  <c r="N28"/>
  <c r="R28" s="1"/>
  <c r="Z27"/>
  <c r="Y27"/>
  <c r="AC27" s="1"/>
  <c r="O27"/>
  <c r="N27"/>
  <c r="R27" s="1"/>
  <c r="Z26"/>
  <c r="Y26"/>
  <c r="AC26" s="1"/>
  <c r="O26"/>
  <c r="N26"/>
  <c r="R26" s="1"/>
  <c r="Z25"/>
  <c r="Y25"/>
  <c r="AC25" s="1"/>
  <c r="O25"/>
  <c r="N25"/>
  <c r="R25" s="1"/>
  <c r="Z24"/>
  <c r="Y24"/>
  <c r="AC24" s="1"/>
  <c r="O24"/>
  <c r="N24"/>
  <c r="R24" s="1"/>
  <c r="Z23"/>
  <c r="Y23"/>
  <c r="AC23" s="1"/>
  <c r="O23"/>
  <c r="N23"/>
  <c r="R23" s="1"/>
  <c r="Z22"/>
  <c r="Y22"/>
  <c r="AC22" s="1"/>
  <c r="O22"/>
  <c r="N22"/>
  <c r="R22" s="1"/>
  <c r="Z21"/>
  <c r="Y21"/>
  <c r="AC21" s="1"/>
  <c r="O21"/>
  <c r="N21"/>
  <c r="R21" s="1"/>
  <c r="Z20"/>
  <c r="Y20"/>
  <c r="AC20" s="1"/>
  <c r="O20"/>
  <c r="N20"/>
  <c r="R20" s="1"/>
  <c r="Z19"/>
  <c r="Y19"/>
  <c r="AC19" s="1"/>
  <c r="O19"/>
  <c r="N19"/>
  <c r="R19" s="1"/>
  <c r="Z18"/>
  <c r="Y18"/>
  <c r="AC18" s="1"/>
  <c r="O18"/>
  <c r="N18"/>
  <c r="R18" s="1"/>
  <c r="Z17"/>
  <c r="Y17"/>
  <c r="AC17" s="1"/>
  <c r="O17"/>
  <c r="N17"/>
  <c r="R17" s="1"/>
  <c r="Z16"/>
  <c r="Y16"/>
  <c r="AC16" s="1"/>
  <c r="O16"/>
  <c r="N16"/>
  <c r="R16" s="1"/>
  <c r="Z15"/>
  <c r="Y15"/>
  <c r="AC15" s="1"/>
  <c r="O15"/>
  <c r="N15"/>
  <c r="R15" s="1"/>
  <c r="Z14"/>
  <c r="Y14"/>
  <c r="AC14" s="1"/>
  <c r="O14"/>
  <c r="N14"/>
  <c r="R14" s="1"/>
  <c r="Z13"/>
  <c r="Y13"/>
  <c r="AC13" s="1"/>
  <c r="O13"/>
  <c r="N13"/>
  <c r="R13" s="1"/>
  <c r="Z12"/>
  <c r="Y12"/>
  <c r="AC12" s="1"/>
  <c r="O12"/>
  <c r="N12"/>
  <c r="R12" s="1"/>
  <c r="Z11"/>
  <c r="Y11"/>
  <c r="AC11" s="1"/>
  <c r="O11"/>
  <c r="N11"/>
  <c r="R11" s="1"/>
  <c r="Z10"/>
  <c r="Y10"/>
  <c r="AC10" s="1"/>
  <c r="O10"/>
  <c r="N10"/>
  <c r="R10" s="1"/>
  <c r="Z9"/>
  <c r="Y9"/>
  <c r="AC9" s="1"/>
  <c r="O9"/>
  <c r="N9"/>
  <c r="R9" s="1"/>
  <c r="Z8"/>
  <c r="Y8"/>
  <c r="AC8" s="1"/>
  <c r="O8"/>
  <c r="N8"/>
  <c r="R8" s="1"/>
  <c r="Z7"/>
  <c r="Y7"/>
  <c r="AC7" s="1"/>
  <c r="O7"/>
  <c r="N7"/>
  <c r="R7" s="1"/>
  <c r="Z6"/>
  <c r="Y6"/>
  <c r="AC6" s="1"/>
  <c r="O6"/>
  <c r="N6"/>
  <c r="R6" s="1"/>
  <c r="AC38" i="7"/>
  <c r="AB38"/>
  <c r="Q38"/>
  <c r="P38"/>
  <c r="AC37"/>
  <c r="AB37"/>
  <c r="Q37"/>
  <c r="P37"/>
  <c r="AC36"/>
  <c r="AB36"/>
  <c r="Q36"/>
  <c r="P36"/>
  <c r="AC35"/>
  <c r="AB35"/>
  <c r="Q35"/>
  <c r="P35"/>
  <c r="AC34"/>
  <c r="AB34"/>
  <c r="Q34"/>
  <c r="P34"/>
  <c r="AC33"/>
  <c r="AB33"/>
  <c r="Q33"/>
  <c r="P33"/>
  <c r="AC32"/>
  <c r="AB32"/>
  <c r="Q32"/>
  <c r="P32"/>
  <c r="AC31"/>
  <c r="AB31"/>
  <c r="Q31"/>
  <c r="P31"/>
  <c r="AC30"/>
  <c r="AB30"/>
  <c r="Q30"/>
  <c r="P30"/>
  <c r="AC29"/>
  <c r="AB29"/>
  <c r="Q29"/>
  <c r="P29"/>
  <c r="AC28"/>
  <c r="AB28"/>
  <c r="Q28"/>
  <c r="P28"/>
  <c r="AC27"/>
  <c r="AB27"/>
  <c r="Q27"/>
  <c r="P27"/>
  <c r="AC26"/>
  <c r="AB26"/>
  <c r="Q26"/>
  <c r="P26"/>
  <c r="AC25"/>
  <c r="AB25"/>
  <c r="Q25"/>
  <c r="P25"/>
  <c r="AC24"/>
  <c r="AB24"/>
  <c r="Q24"/>
  <c r="P24"/>
  <c r="AC23"/>
  <c r="AB23"/>
  <c r="Q23"/>
  <c r="P23"/>
  <c r="AC22"/>
  <c r="AB22"/>
  <c r="Q22"/>
  <c r="P22"/>
  <c r="AC21"/>
  <c r="AB21"/>
  <c r="Q21"/>
  <c r="P21"/>
  <c r="AP38"/>
  <c r="AO38"/>
  <c r="AA38" s="1"/>
  <c r="AE38" s="1"/>
  <c r="AN38"/>
  <c r="AM38"/>
  <c r="O38" s="1"/>
  <c r="S38" s="1"/>
  <c r="AF38" s="1"/>
  <c r="AJ38" s="1"/>
  <c r="AP37"/>
  <c r="AO37"/>
  <c r="AA37" s="1"/>
  <c r="AE37" s="1"/>
  <c r="AN37"/>
  <c r="AM37"/>
  <c r="O37" s="1"/>
  <c r="S37" s="1"/>
  <c r="AF37" s="1"/>
  <c r="AJ37" s="1"/>
  <c r="AP36"/>
  <c r="AO36"/>
  <c r="AA36" s="1"/>
  <c r="AE36" s="1"/>
  <c r="AN36"/>
  <c r="AM36"/>
  <c r="O36" s="1"/>
  <c r="S36" s="1"/>
  <c r="AF36" s="1"/>
  <c r="AJ36" s="1"/>
  <c r="AP35"/>
  <c r="AO35"/>
  <c r="AA35" s="1"/>
  <c r="AE35" s="1"/>
  <c r="AN35"/>
  <c r="AM35"/>
  <c r="O35" s="1"/>
  <c r="S35" s="1"/>
  <c r="AF35" s="1"/>
  <c r="AJ35" s="1"/>
  <c r="AP34"/>
  <c r="AO34"/>
  <c r="AA34" s="1"/>
  <c r="AE34" s="1"/>
  <c r="AN34"/>
  <c r="AM34"/>
  <c r="O34" s="1"/>
  <c r="S34" s="1"/>
  <c r="AP33"/>
  <c r="AO33"/>
  <c r="AA33" s="1"/>
  <c r="AE33" s="1"/>
  <c r="AN33"/>
  <c r="AM33"/>
  <c r="O33" s="1"/>
  <c r="S33" s="1"/>
  <c r="AF33" s="1"/>
  <c r="AJ33" s="1"/>
  <c r="AP32"/>
  <c r="AO32"/>
  <c r="AA32" s="1"/>
  <c r="AE32" s="1"/>
  <c r="AN32"/>
  <c r="AM32"/>
  <c r="O32" s="1"/>
  <c r="S32" s="1"/>
  <c r="AF32" s="1"/>
  <c r="AJ32" s="1"/>
  <c r="AP31"/>
  <c r="AO31"/>
  <c r="AA31" s="1"/>
  <c r="AE31" s="1"/>
  <c r="AN31"/>
  <c r="AM31"/>
  <c r="O31" s="1"/>
  <c r="S31" s="1"/>
  <c r="AF31" s="1"/>
  <c r="AJ31" s="1"/>
  <c r="AP30"/>
  <c r="AO30"/>
  <c r="AA30" s="1"/>
  <c r="AE30" s="1"/>
  <c r="AN30"/>
  <c r="AM30"/>
  <c r="O30" s="1"/>
  <c r="S30" s="1"/>
  <c r="AF30" s="1"/>
  <c r="AJ30" s="1"/>
  <c r="AP29"/>
  <c r="AO29"/>
  <c r="AA29" s="1"/>
  <c r="AE29" s="1"/>
  <c r="AN29"/>
  <c r="AM29"/>
  <c r="O29" s="1"/>
  <c r="S29" s="1"/>
  <c r="AF29" s="1"/>
  <c r="AJ29" s="1"/>
  <c r="AP28"/>
  <c r="AO28"/>
  <c r="AA28" s="1"/>
  <c r="AE28" s="1"/>
  <c r="AN28"/>
  <c r="AM28"/>
  <c r="O28" s="1"/>
  <c r="S28" s="1"/>
  <c r="AF28" s="1"/>
  <c r="AJ28" s="1"/>
  <c r="AP27"/>
  <c r="AO27"/>
  <c r="AA27" s="1"/>
  <c r="AE27" s="1"/>
  <c r="AN27"/>
  <c r="AM27"/>
  <c r="O27" s="1"/>
  <c r="S27" s="1"/>
  <c r="AF27" s="1"/>
  <c r="AJ27" s="1"/>
  <c r="AP26"/>
  <c r="AO26"/>
  <c r="AA26" s="1"/>
  <c r="AE26" s="1"/>
  <c r="AN26"/>
  <c r="AM26"/>
  <c r="O26" s="1"/>
  <c r="S26" s="1"/>
  <c r="AF26" s="1"/>
  <c r="AJ26" s="1"/>
  <c r="AP25"/>
  <c r="AO25"/>
  <c r="AA25" s="1"/>
  <c r="AE25" s="1"/>
  <c r="AN25"/>
  <c r="AM25"/>
  <c r="O25" s="1"/>
  <c r="S25" s="1"/>
  <c r="AF25" s="1"/>
  <c r="AJ25" s="1"/>
  <c r="AP24"/>
  <c r="AO24"/>
  <c r="AA24" s="1"/>
  <c r="AE24" s="1"/>
  <c r="AN24"/>
  <c r="AM24"/>
  <c r="O24" s="1"/>
  <c r="S24" s="1"/>
  <c r="AF24" s="1"/>
  <c r="AJ24" s="1"/>
  <c r="AP23"/>
  <c r="AO23"/>
  <c r="AA23" s="1"/>
  <c r="AE23" s="1"/>
  <c r="AN23"/>
  <c r="AM23"/>
  <c r="O23" s="1"/>
  <c r="S23" s="1"/>
  <c r="AF23" s="1"/>
  <c r="AJ23" s="1"/>
  <c r="AP22"/>
  <c r="AO22"/>
  <c r="AA22" s="1"/>
  <c r="AE22" s="1"/>
  <c r="AN22"/>
  <c r="AM22"/>
  <c r="O22" s="1"/>
  <c r="S22" s="1"/>
  <c r="AF22" s="1"/>
  <c r="AJ22" s="1"/>
  <c r="AP21"/>
  <c r="AO21"/>
  <c r="AA21" s="1"/>
  <c r="AE21" s="1"/>
  <c r="AN21"/>
  <c r="AM21"/>
  <c r="O21" s="1"/>
  <c r="S21" s="1"/>
  <c r="AF21" s="1"/>
  <c r="AJ21" s="1"/>
  <c r="AP19"/>
  <c r="AO19"/>
  <c r="AN19"/>
  <c r="AM19"/>
  <c r="AC19"/>
  <c r="AB19"/>
  <c r="AE19" s="1"/>
  <c r="AA19"/>
  <c r="Q19"/>
  <c r="P19"/>
  <c r="S19" s="1"/>
  <c r="AF19" s="1"/>
  <c r="AJ19" s="1"/>
  <c r="O19"/>
  <c r="AP18"/>
  <c r="AA18" s="1"/>
  <c r="AE18" s="1"/>
  <c r="AO18"/>
  <c r="AN18"/>
  <c r="O18" s="1"/>
  <c r="S18" s="1"/>
  <c r="AF18" s="1"/>
  <c r="AJ18" s="1"/>
  <c r="AM18"/>
  <c r="AC18"/>
  <c r="AB18"/>
  <c r="Q18"/>
  <c r="P18"/>
  <c r="AP17"/>
  <c r="AA17" s="1"/>
  <c r="AE17" s="1"/>
  <c r="AO17"/>
  <c r="AN17"/>
  <c r="O17" s="1"/>
  <c r="S17" s="1"/>
  <c r="AF17" s="1"/>
  <c r="AJ17" s="1"/>
  <c r="AM17"/>
  <c r="AC17"/>
  <c r="AB17"/>
  <c r="Q17"/>
  <c r="P17"/>
  <c r="AP16"/>
  <c r="AA16" s="1"/>
  <c r="AE16" s="1"/>
  <c r="AO16"/>
  <c r="AN16"/>
  <c r="O16" s="1"/>
  <c r="S16" s="1"/>
  <c r="AF16" s="1"/>
  <c r="AJ16" s="1"/>
  <c r="AM16"/>
  <c r="AC16"/>
  <c r="AB16"/>
  <c r="Q16"/>
  <c r="P16"/>
  <c r="AP15"/>
  <c r="AA15" s="1"/>
  <c r="AE15" s="1"/>
  <c r="AO15"/>
  <c r="AN15"/>
  <c r="O15" s="1"/>
  <c r="S15" s="1"/>
  <c r="AF15" s="1"/>
  <c r="AJ15" s="1"/>
  <c r="AM15"/>
  <c r="AC15"/>
  <c r="AB15"/>
  <c r="Q15"/>
  <c r="P15"/>
  <c r="AP14"/>
  <c r="AA14" s="1"/>
  <c r="AE14" s="1"/>
  <c r="AO14"/>
  <c r="AN14"/>
  <c r="O14" s="1"/>
  <c r="S14" s="1"/>
  <c r="AF14" s="1"/>
  <c r="AJ14" s="1"/>
  <c r="AM14"/>
  <c r="AC14"/>
  <c r="AB14"/>
  <c r="Q14"/>
  <c r="P14"/>
  <c r="AP13"/>
  <c r="AA13" s="1"/>
  <c r="AE13" s="1"/>
  <c r="AO13"/>
  <c r="AN13"/>
  <c r="O13" s="1"/>
  <c r="S13" s="1"/>
  <c r="AF13" s="1"/>
  <c r="AJ13" s="1"/>
  <c r="AM13"/>
  <c r="AC13"/>
  <c r="AB13"/>
  <c r="Q13"/>
  <c r="P13"/>
  <c r="AP12"/>
  <c r="AA12" s="1"/>
  <c r="AE12" s="1"/>
  <c r="AO12"/>
  <c r="AN12"/>
  <c r="O12" s="1"/>
  <c r="S12" s="1"/>
  <c r="AF12" s="1"/>
  <c r="AJ12" s="1"/>
  <c r="AM12"/>
  <c r="AC12"/>
  <c r="AB12"/>
  <c r="Q12"/>
  <c r="P12"/>
  <c r="AP11"/>
  <c r="AA11" s="1"/>
  <c r="AE11" s="1"/>
  <c r="AO11"/>
  <c r="AN11"/>
  <c r="O11" s="1"/>
  <c r="S11" s="1"/>
  <c r="AF11" s="1"/>
  <c r="AJ11" s="1"/>
  <c r="AM11"/>
  <c r="AC11"/>
  <c r="AB11"/>
  <c r="Q11"/>
  <c r="P11"/>
  <c r="AP10"/>
  <c r="AA10" s="1"/>
  <c r="AE10" s="1"/>
  <c r="AO10"/>
  <c r="AN10"/>
  <c r="O10" s="1"/>
  <c r="S10" s="1"/>
  <c r="AF10" s="1"/>
  <c r="AJ10" s="1"/>
  <c r="AM10"/>
  <c r="AC10"/>
  <c r="AB10"/>
  <c r="Q10"/>
  <c r="P10"/>
  <c r="AP9"/>
  <c r="AA9" s="1"/>
  <c r="AE9" s="1"/>
  <c r="AO9"/>
  <c r="AN9"/>
  <c r="O9" s="1"/>
  <c r="S9" s="1"/>
  <c r="AF9" s="1"/>
  <c r="AJ9" s="1"/>
  <c r="AM9"/>
  <c r="AC9"/>
  <c r="AB9"/>
  <c r="Q9"/>
  <c r="P9"/>
  <c r="AP8"/>
  <c r="AA8" s="1"/>
  <c r="AE8" s="1"/>
  <c r="AO8"/>
  <c r="AN8"/>
  <c r="O8" s="1"/>
  <c r="S8" s="1"/>
  <c r="AF8" s="1"/>
  <c r="AJ8" s="1"/>
  <c r="AM8"/>
  <c r="AC8"/>
  <c r="AB8"/>
  <c r="Q8"/>
  <c r="P8"/>
  <c r="AP7"/>
  <c r="AA7" s="1"/>
  <c r="AE7" s="1"/>
  <c r="AO7"/>
  <c r="AN7"/>
  <c r="O7" s="1"/>
  <c r="S7" s="1"/>
  <c r="AF7" s="1"/>
  <c r="AJ7" s="1"/>
  <c r="AM7"/>
  <c r="AC7"/>
  <c r="AB7"/>
  <c r="Q7"/>
  <c r="P7"/>
  <c r="AP6"/>
  <c r="AA6" s="1"/>
  <c r="AE6" s="1"/>
  <c r="AO6"/>
  <c r="AN6"/>
  <c r="O6" s="1"/>
  <c r="S6" s="1"/>
  <c r="AF6" s="1"/>
  <c r="AJ6" s="1"/>
  <c r="AM6"/>
  <c r="AC6"/>
  <c r="AB6"/>
  <c r="Q6"/>
  <c r="P6"/>
  <c r="Z41" i="1"/>
  <c r="Y41"/>
  <c r="AC41" s="1"/>
  <c r="O41"/>
  <c r="N41"/>
  <c r="R41" s="1"/>
  <c r="Z40"/>
  <c r="Y40"/>
  <c r="AC40" s="1"/>
  <c r="O40"/>
  <c r="N40"/>
  <c r="R40" s="1"/>
  <c r="Z39"/>
  <c r="Y39"/>
  <c r="AC39" s="1"/>
  <c r="O39"/>
  <c r="N39"/>
  <c r="R39" s="1"/>
  <c r="Z38"/>
  <c r="Y38"/>
  <c r="AC38" s="1"/>
  <c r="O38"/>
  <c r="N38"/>
  <c r="R38" s="1"/>
  <c r="Z37"/>
  <c r="Y37"/>
  <c r="AC37" s="1"/>
  <c r="O37"/>
  <c r="N37"/>
  <c r="R37" s="1"/>
  <c r="Z36"/>
  <c r="Y36"/>
  <c r="AC36" s="1"/>
  <c r="O36"/>
  <c r="N36"/>
  <c r="R36" s="1"/>
  <c r="Z35"/>
  <c r="Y35"/>
  <c r="AC35" s="1"/>
  <c r="O35"/>
  <c r="N35"/>
  <c r="R35" s="1"/>
  <c r="Z34"/>
  <c r="Y34"/>
  <c r="AC34" s="1"/>
  <c r="O34"/>
  <c r="N34"/>
  <c r="R34" s="1"/>
  <c r="Z33"/>
  <c r="Y33"/>
  <c r="AC33" s="1"/>
  <c r="O33"/>
  <c r="N33"/>
  <c r="R33" s="1"/>
  <c r="Z32"/>
  <c r="Y32"/>
  <c r="AC32" s="1"/>
  <c r="O32"/>
  <c r="N32"/>
  <c r="R32" s="1"/>
  <c r="Z31"/>
  <c r="Y31"/>
  <c r="AC31" s="1"/>
  <c r="O31"/>
  <c r="N31"/>
  <c r="R31" s="1"/>
  <c r="Z30"/>
  <c r="Y30"/>
  <c r="AC30" s="1"/>
  <c r="O30"/>
  <c r="N30"/>
  <c r="R30" s="1"/>
  <c r="Z29"/>
  <c r="Y29"/>
  <c r="AC29" s="1"/>
  <c r="O29"/>
  <c r="N29"/>
  <c r="R29" s="1"/>
  <c r="Z28"/>
  <c r="Y28"/>
  <c r="AC28" s="1"/>
  <c r="O28"/>
  <c r="N28"/>
  <c r="R28" s="1"/>
  <c r="Z27"/>
  <c r="Y27"/>
  <c r="AC27" s="1"/>
  <c r="O27"/>
  <c r="N27"/>
  <c r="R27" s="1"/>
  <c r="Z26"/>
  <c r="Y26"/>
  <c r="AC26" s="1"/>
  <c r="O26"/>
  <c r="N26"/>
  <c r="R26" s="1"/>
  <c r="Z25"/>
  <c r="Y25"/>
  <c r="AC25" s="1"/>
  <c r="O25"/>
  <c r="N25"/>
  <c r="R25" s="1"/>
  <c r="Z24"/>
  <c r="Y24"/>
  <c r="AC24" s="1"/>
  <c r="O24"/>
  <c r="N24"/>
  <c r="R24" s="1"/>
  <c r="Z23"/>
  <c r="Y23"/>
  <c r="AC23" s="1"/>
  <c r="O23"/>
  <c r="N23"/>
  <c r="R23" s="1"/>
  <c r="Z22"/>
  <c r="Y22"/>
  <c r="AC22" s="1"/>
  <c r="O22"/>
  <c r="N22"/>
  <c r="R22" s="1"/>
  <c r="Z21"/>
  <c r="Y21"/>
  <c r="AC21" s="1"/>
  <c r="O21"/>
  <c r="N21"/>
  <c r="R21" s="1"/>
  <c r="Z20"/>
  <c r="Y20"/>
  <c r="AC20" s="1"/>
  <c r="O20"/>
  <c r="N20"/>
  <c r="R20" s="1"/>
  <c r="Z19"/>
  <c r="Y19"/>
  <c r="AC19" s="1"/>
  <c r="O19"/>
  <c r="N19"/>
  <c r="R19" s="1"/>
  <c r="Z18"/>
  <c r="Y18"/>
  <c r="AC18" s="1"/>
  <c r="O18"/>
  <c r="N18"/>
  <c r="R18" s="1"/>
  <c r="Z17"/>
  <c r="Y17"/>
  <c r="AC17" s="1"/>
  <c r="O17"/>
  <c r="N17"/>
  <c r="R17" s="1"/>
  <c r="Z16"/>
  <c r="Y16"/>
  <c r="AC16" s="1"/>
  <c r="O16"/>
  <c r="N16"/>
  <c r="R16" s="1"/>
  <c r="Z15"/>
  <c r="Y15"/>
  <c r="AC15" s="1"/>
  <c r="O15"/>
  <c r="N15"/>
  <c r="R15" s="1"/>
  <c r="Z14"/>
  <c r="Y14"/>
  <c r="AC14" s="1"/>
  <c r="O14"/>
  <c r="N14"/>
  <c r="R14" s="1"/>
  <c r="Z13"/>
  <c r="Y13"/>
  <c r="AC13" s="1"/>
  <c r="O13"/>
  <c r="N13"/>
  <c r="R13" s="1"/>
  <c r="Z12"/>
  <c r="Y12"/>
  <c r="AC12" s="1"/>
  <c r="O12"/>
  <c r="N12"/>
  <c r="R12" s="1"/>
  <c r="Z11"/>
  <c r="Y11"/>
  <c r="AC11" s="1"/>
  <c r="O11"/>
  <c r="N11"/>
  <c r="R11" s="1"/>
  <c r="Z10"/>
  <c r="Y10"/>
  <c r="AC10" s="1"/>
  <c r="O10"/>
  <c r="N10"/>
  <c r="R10" s="1"/>
  <c r="Z9"/>
  <c r="Y9"/>
  <c r="AC9" s="1"/>
  <c r="O9"/>
  <c r="N9"/>
  <c r="R9" s="1"/>
  <c r="Z8"/>
  <c r="Y8"/>
  <c r="AC8" s="1"/>
  <c r="O8"/>
  <c r="N8"/>
  <c r="R8" s="1"/>
  <c r="Z7"/>
  <c r="Y7"/>
  <c r="AC7" s="1"/>
  <c r="O7"/>
  <c r="N7"/>
  <c r="R7" s="1"/>
  <c r="Z6"/>
  <c r="Y6"/>
  <c r="AC6" s="1"/>
  <c r="O6"/>
  <c r="N6"/>
  <c r="R6" s="1"/>
  <c r="AE6" i="10" l="1"/>
  <c r="AI6" s="1"/>
  <c r="AF6"/>
  <c r="AF7"/>
  <c r="AE7"/>
  <c r="AI7" s="1"/>
  <c r="AE8"/>
  <c r="AI8" s="1"/>
  <c r="AF8"/>
  <c r="AF9"/>
  <c r="AE9"/>
  <c r="AI9" s="1"/>
  <c r="AE10"/>
  <c r="AI10" s="1"/>
  <c r="AF10"/>
  <c r="AF11"/>
  <c r="AE11"/>
  <c r="AI11" s="1"/>
  <c r="AE17"/>
  <c r="AI17" s="1"/>
  <c r="AF17"/>
  <c r="AF18"/>
  <c r="AE18"/>
  <c r="AI18" s="1"/>
  <c r="AE19"/>
  <c r="AI19" s="1"/>
  <c r="AF19"/>
  <c r="AF20"/>
  <c r="AE20"/>
  <c r="AI20" s="1"/>
  <c r="AE23"/>
  <c r="AI23" s="1"/>
  <c r="AF23"/>
  <c r="AF24"/>
  <c r="AE24"/>
  <c r="AI24" s="1"/>
  <c r="AE25"/>
  <c r="AI25" s="1"/>
  <c r="AF25"/>
  <c r="AF26"/>
  <c r="AE26"/>
  <c r="AI26" s="1"/>
  <c r="AE6" i="8"/>
  <c r="AD6"/>
  <c r="AI6" s="1"/>
  <c r="AD7"/>
  <c r="AI7" s="1"/>
  <c r="AE7"/>
  <c r="AE8"/>
  <c r="AD8"/>
  <c r="AI8" s="1"/>
  <c r="AD9"/>
  <c r="AI9" s="1"/>
  <c r="AE9"/>
  <c r="AE10"/>
  <c r="AD10"/>
  <c r="AI10" s="1"/>
  <c r="AD11"/>
  <c r="AI11" s="1"/>
  <c r="AE11"/>
  <c r="AE12"/>
  <c r="AD12"/>
  <c r="AI12" s="1"/>
  <c r="AD13"/>
  <c r="AI13" s="1"/>
  <c r="AE13"/>
  <c r="AE14"/>
  <c r="AD14"/>
  <c r="AI14" s="1"/>
  <c r="AD15"/>
  <c r="AI15" s="1"/>
  <c r="AE15"/>
  <c r="AE16"/>
  <c r="AD16"/>
  <c r="AI16" s="1"/>
  <c r="AD17"/>
  <c r="AI17" s="1"/>
  <c r="AE17"/>
  <c r="AE18"/>
  <c r="AD18"/>
  <c r="AI18" s="1"/>
  <c r="AD19"/>
  <c r="AI19" s="1"/>
  <c r="AE19"/>
  <c r="AE20"/>
  <c r="AD20"/>
  <c r="AI20" s="1"/>
  <c r="AD21"/>
  <c r="AI21" s="1"/>
  <c r="AE21"/>
  <c r="AE22"/>
  <c r="AD22"/>
  <c r="AI22" s="1"/>
  <c r="AD23"/>
  <c r="AI23" s="1"/>
  <c r="AE23"/>
  <c r="AE24"/>
  <c r="AD24"/>
  <c r="AI24" s="1"/>
  <c r="AD25"/>
  <c r="AI25" s="1"/>
  <c r="AE25"/>
  <c r="AE26"/>
  <c r="AD26"/>
  <c r="AI26" s="1"/>
  <c r="AD27"/>
  <c r="AI27" s="1"/>
  <c r="AE27"/>
  <c r="AE28"/>
  <c r="AD28"/>
  <c r="AI28" s="1"/>
  <c r="AD29"/>
  <c r="AI29" s="1"/>
  <c r="AE29"/>
  <c r="AE30"/>
  <c r="AD30"/>
  <c r="AI30" s="1"/>
  <c r="AD31"/>
  <c r="AI31" s="1"/>
  <c r="AE31"/>
  <c r="AE32"/>
  <c r="AD32"/>
  <c r="AI32" s="1"/>
  <c r="AD33"/>
  <c r="AI33" s="1"/>
  <c r="AE33"/>
  <c r="AE34"/>
  <c r="AD34"/>
  <c r="AI34" s="1"/>
  <c r="AD35"/>
  <c r="AI35" s="1"/>
  <c r="AE35"/>
  <c r="AE36"/>
  <c r="AD36"/>
  <c r="AI36" s="1"/>
  <c r="AD37"/>
  <c r="AI37" s="1"/>
  <c r="AE37"/>
  <c r="AE38"/>
  <c r="AD38"/>
  <c r="AI38" s="1"/>
  <c r="AD39"/>
  <c r="AI39" s="1"/>
  <c r="AE39"/>
  <c r="AE40"/>
  <c r="AD40"/>
  <c r="AI40" s="1"/>
  <c r="AD41"/>
  <c r="AI41" s="1"/>
  <c r="AE41"/>
  <c r="AE42"/>
  <c r="AD42"/>
  <c r="AI42" s="1"/>
  <c r="AD43"/>
  <c r="AI43" s="1"/>
  <c r="AE43"/>
  <c r="AE44"/>
  <c r="AD44"/>
  <c r="AI44" s="1"/>
  <c r="AD45"/>
  <c r="AI45" s="1"/>
  <c r="AE45"/>
  <c r="AE46"/>
  <c r="AD46"/>
  <c r="AI46" s="1"/>
  <c r="AF34" i="7"/>
  <c r="AJ34" s="1"/>
  <c r="AD6" i="1"/>
  <c r="AI6" s="1"/>
  <c r="AE6"/>
  <c r="AE7"/>
  <c r="AD7"/>
  <c r="AI7" s="1"/>
  <c r="AD8"/>
  <c r="AI8" s="1"/>
  <c r="AE8"/>
  <c r="AE9"/>
  <c r="AD9"/>
  <c r="AI9" s="1"/>
  <c r="AD10"/>
  <c r="AI10" s="1"/>
  <c r="AE10"/>
  <c r="AE11"/>
  <c r="AD11"/>
  <c r="AI11" s="1"/>
  <c r="AD12"/>
  <c r="AI12" s="1"/>
  <c r="AE12"/>
  <c r="AE13"/>
  <c r="AD13"/>
  <c r="AI13" s="1"/>
  <c r="AD14"/>
  <c r="AI14" s="1"/>
  <c r="AE14"/>
  <c r="AE15"/>
  <c r="AD15"/>
  <c r="AI15" s="1"/>
  <c r="AD16"/>
  <c r="AI16" s="1"/>
  <c r="AE16"/>
  <c r="AE17"/>
  <c r="AD17"/>
  <c r="AI17" s="1"/>
  <c r="AD18"/>
  <c r="AI18" s="1"/>
  <c r="AE18"/>
  <c r="AE19"/>
  <c r="AD19"/>
  <c r="AI19" s="1"/>
  <c r="AD20"/>
  <c r="AI20" s="1"/>
  <c r="AE20"/>
  <c r="AE21"/>
  <c r="AD21"/>
  <c r="AI21" s="1"/>
  <c r="AD22"/>
  <c r="AI22" s="1"/>
  <c r="AE22"/>
  <c r="AE23"/>
  <c r="AD23"/>
  <c r="AI23" s="1"/>
  <c r="AD24"/>
  <c r="AI24" s="1"/>
  <c r="AE24"/>
  <c r="AE25"/>
  <c r="AD25"/>
  <c r="AI25" s="1"/>
  <c r="AD26"/>
  <c r="AI26" s="1"/>
  <c r="AE26"/>
  <c r="AE27"/>
  <c r="AD27"/>
  <c r="AI27" s="1"/>
  <c r="AD28"/>
  <c r="AI28" s="1"/>
  <c r="AE28"/>
  <c r="AE29"/>
  <c r="AD29"/>
  <c r="AI29" s="1"/>
  <c r="AD30"/>
  <c r="AI30" s="1"/>
  <c r="AE30"/>
  <c r="AE31"/>
  <c r="AD31"/>
  <c r="AI31" s="1"/>
  <c r="AD32"/>
  <c r="AI32" s="1"/>
  <c r="AE32"/>
  <c r="AE33"/>
  <c r="AD33"/>
  <c r="AI33" s="1"/>
  <c r="AD34"/>
  <c r="AI34" s="1"/>
  <c r="AE34"/>
  <c r="AE35"/>
  <c r="AD35"/>
  <c r="AI35" s="1"/>
  <c r="AD36"/>
  <c r="AI36" s="1"/>
  <c r="AE36"/>
  <c r="AE37"/>
  <c r="AD37"/>
  <c r="AI37" s="1"/>
  <c r="AD38"/>
  <c r="AI38" s="1"/>
  <c r="AE38"/>
  <c r="AE39"/>
  <c r="AD39"/>
  <c r="AI39" s="1"/>
  <c r="AD40"/>
  <c r="AI40" s="1"/>
  <c r="AE40"/>
  <c r="AE41"/>
  <c r="AD41"/>
  <c r="AI41" s="1"/>
</calcChain>
</file>

<file path=xl/sharedStrings.xml><?xml version="1.0" encoding="utf-8"?>
<sst xmlns="http://schemas.openxmlformats.org/spreadsheetml/2006/main" count="1190" uniqueCount="292">
  <si>
    <t xml:space="preserve"> ОЛИМПИЙСКИЕ ДНИ МОЛОДЕЖИ РБ ПО ПРЫЖКАМ НА БАТУТЕ (2000 г.р и моложе)</t>
  </si>
  <si>
    <t>16-18 марта 2017 года</t>
  </si>
  <si>
    <t xml:space="preserve"> </t>
  </si>
  <si>
    <t>г. Гродно</t>
  </si>
  <si>
    <t>ранг</t>
  </si>
  <si>
    <t>Фамилия, имя спортсмена</t>
  </si>
  <si>
    <t>Разряд</t>
  </si>
  <si>
    <t>Год рожд.</t>
  </si>
  <si>
    <t>Город</t>
  </si>
  <si>
    <t>ДСО</t>
  </si>
  <si>
    <t>ДЮСШ</t>
  </si>
  <si>
    <t>Оценка судей               техники</t>
  </si>
  <si>
    <t>перемещ.</t>
  </si>
  <si>
    <t>оценка техн. ОУ</t>
  </si>
  <si>
    <t>оценка перемещ.</t>
  </si>
  <si>
    <t>КТ</t>
  </si>
  <si>
    <t>Время</t>
  </si>
  <si>
    <t xml:space="preserve">Оценка ОУ </t>
  </si>
  <si>
    <t>оценка  техн. ПУ</t>
  </si>
  <si>
    <t>Оценка ПУ</t>
  </si>
  <si>
    <t>СУММА</t>
  </si>
  <si>
    <t>СУММА БЕЗ ВРЕМЕНИ</t>
  </si>
  <si>
    <t>ШТРАФ</t>
  </si>
  <si>
    <t>Соотв. разр.</t>
  </si>
  <si>
    <t>разр.       коэф.</t>
  </si>
  <si>
    <t>ИТОГОВАЯ СУММА</t>
  </si>
  <si>
    <t>№1</t>
  </si>
  <si>
    <t>№2</t>
  </si>
  <si>
    <t>№3</t>
  </si>
  <si>
    <t>№4</t>
  </si>
  <si>
    <t>№5</t>
  </si>
  <si>
    <t>№6</t>
  </si>
  <si>
    <t xml:space="preserve">ПРЕДВАРИТЕЛЬНЫЕ СОРЕВНОВАНИЯ - ИНДИВИДУАЛЬНЫЕ ПРЫЖКИ - ДЕВУШКИ </t>
  </si>
  <si>
    <t>Ершова Екатерина</t>
  </si>
  <si>
    <t>МС</t>
  </si>
  <si>
    <t xml:space="preserve">Витебская </t>
  </si>
  <si>
    <t>МСиТ</t>
  </si>
  <si>
    <t>СДЮШОР-1</t>
  </si>
  <si>
    <t>Манкевич Полина</t>
  </si>
  <si>
    <t>РЦОП</t>
  </si>
  <si>
    <t>Богомолова Валентина</t>
  </si>
  <si>
    <t>Хотян Ангелина</t>
  </si>
  <si>
    <t>Гродненская</t>
  </si>
  <si>
    <t>СДЮШО-3</t>
  </si>
  <si>
    <t>Шалковская Злата</t>
  </si>
  <si>
    <t>Богомолова Мария</t>
  </si>
  <si>
    <t>Славинская Дарья</t>
  </si>
  <si>
    <t>СДЮШОР-3</t>
  </si>
  <si>
    <t>Мысливчик Ксения</t>
  </si>
  <si>
    <t>Могилёвская</t>
  </si>
  <si>
    <t>Багима</t>
  </si>
  <si>
    <t>Петракова Алена</t>
  </si>
  <si>
    <t>Юрченко Анастасия</t>
  </si>
  <si>
    <t>Хильмончик Вилена</t>
  </si>
  <si>
    <t>Авласович Яна</t>
  </si>
  <si>
    <t>Минская</t>
  </si>
  <si>
    <t>СДЮШОР</t>
  </si>
  <si>
    <t>Бабынская Екатерина</t>
  </si>
  <si>
    <t>Соц Анастасия</t>
  </si>
  <si>
    <t>Брестская</t>
  </si>
  <si>
    <t>ДЮСШ-6</t>
  </si>
  <si>
    <t>Резник Анна</t>
  </si>
  <si>
    <t>Кавецкая Милена</t>
  </si>
  <si>
    <t>Минск</t>
  </si>
  <si>
    <t>РЦФВС</t>
  </si>
  <si>
    <t>Бордиловская Виолетта</t>
  </si>
  <si>
    <t>КМС</t>
  </si>
  <si>
    <t xml:space="preserve">Дроздова Дарья </t>
  </si>
  <si>
    <t xml:space="preserve">КМС </t>
  </si>
  <si>
    <t xml:space="preserve">Гомельская </t>
  </si>
  <si>
    <t>РЦФВиС</t>
  </si>
  <si>
    <t>СДЮШОР-4</t>
  </si>
  <si>
    <t>Медвецкая Дарья</t>
  </si>
  <si>
    <t xml:space="preserve">Минск </t>
  </si>
  <si>
    <t>Завьялова Надежда</t>
  </si>
  <si>
    <t>Гаврищук Дарья</t>
  </si>
  <si>
    <t>Шедько Полина</t>
  </si>
  <si>
    <t>Солодкина Ангелина</t>
  </si>
  <si>
    <t>Сергеева Мария</t>
  </si>
  <si>
    <t>Макарова Виктория</t>
  </si>
  <si>
    <t>1 р</t>
  </si>
  <si>
    <t xml:space="preserve">Попова Арина </t>
  </si>
  <si>
    <t>Столярова Александра</t>
  </si>
  <si>
    <t xml:space="preserve">Макарова Анастасия </t>
  </si>
  <si>
    <t xml:space="preserve">Шерстнева Анастасия </t>
  </si>
  <si>
    <t>Бура Анастасия</t>
  </si>
  <si>
    <t>Матус Мария</t>
  </si>
  <si>
    <t>Мартяшкова Софья</t>
  </si>
  <si>
    <t>Степанович Майя</t>
  </si>
  <si>
    <t>1р</t>
  </si>
  <si>
    <t>Каптюг Екатерина</t>
  </si>
  <si>
    <t xml:space="preserve">Радевич Василиса </t>
  </si>
  <si>
    <t>,6,6</t>
  </si>
  <si>
    <t>Кудрявкина Марья</t>
  </si>
  <si>
    <t>Главный судья                              Морозов Ю.Б.</t>
  </si>
  <si>
    <t>Барановская И.Р.</t>
  </si>
  <si>
    <t>Главный секретарь</t>
  </si>
  <si>
    <t>Кишкович О.В.</t>
  </si>
  <si>
    <t>ОЛИМПИЙСКИЕ ДНИ МОЛОДЕЖИ РБ ПО ПРЫЖКАМ НА БАТУТЕ (2000 г.р и моложе)</t>
  </si>
  <si>
    <t xml:space="preserve"> г. Гродно</t>
  </si>
  <si>
    <t>№п\п</t>
  </si>
  <si>
    <t>Команда, область, город, ДЮСШ</t>
  </si>
  <si>
    <t>Первое упражнение</t>
  </si>
  <si>
    <t>Второе упражнение</t>
  </si>
  <si>
    <t xml:space="preserve"> Общая Сумма</t>
  </si>
  <si>
    <t xml:space="preserve"> КОМАНДНЫЕ СОРЕВНОВАНИЯ  - ДЕВУШКИ</t>
  </si>
  <si>
    <t>Витебская область</t>
  </si>
  <si>
    <t>Гродненская область</t>
  </si>
  <si>
    <t>Могилевская область</t>
  </si>
  <si>
    <t>Минская область</t>
  </si>
  <si>
    <t>г. Минск</t>
  </si>
  <si>
    <t>Макарова Анастасия</t>
  </si>
  <si>
    <t>Гомельская область</t>
  </si>
  <si>
    <t>Попова Арина</t>
  </si>
  <si>
    <t>Дроздова Дарья</t>
  </si>
  <si>
    <t>Шерстнева Анастасия</t>
  </si>
  <si>
    <t xml:space="preserve">  КОМАНДНЫЕ СОРЕВНОВАНИЯ  - ЮНОШИ</t>
  </si>
  <si>
    <t xml:space="preserve">Главный судья соревнований                                     Барановская И.Р.                                                                 Главный секретарь соревнований                         Кишкович О.В.                  </t>
  </si>
  <si>
    <t>16-18 МАРТА 2017 года</t>
  </si>
  <si>
    <t>г. ГРОДНО</t>
  </si>
  <si>
    <t>Витебск</t>
  </si>
  <si>
    <t>перемещение</t>
  </si>
  <si>
    <t>Гродно</t>
  </si>
  <si>
    <t>Яковлев Владислав</t>
  </si>
  <si>
    <t xml:space="preserve">Могилёвская </t>
  </si>
  <si>
    <t>Горшанов Владислав</t>
  </si>
  <si>
    <t>Витебская</t>
  </si>
  <si>
    <t>Марко Артём</t>
  </si>
  <si>
    <t>Ласкин Глеб</t>
  </si>
  <si>
    <t xml:space="preserve">Займанов Никита </t>
  </si>
  <si>
    <t>Гомельская</t>
  </si>
  <si>
    <t>Ларкин Кирилл</t>
  </si>
  <si>
    <t>Станкевич Себастьян</t>
  </si>
  <si>
    <t>Шайко Антон</t>
  </si>
  <si>
    <t xml:space="preserve">Гуцев Станислав </t>
  </si>
  <si>
    <t>Лоско Кирилл</t>
  </si>
  <si>
    <t xml:space="preserve">Крупников Влад </t>
  </si>
  <si>
    <t>Куриленок Никита</t>
  </si>
  <si>
    <t>Яскевич Станислав</t>
  </si>
  <si>
    <t>Голосов Максим</t>
  </si>
  <si>
    <t>Симоненко Кирилл</t>
  </si>
  <si>
    <t>Белоусов Никита</t>
  </si>
  <si>
    <t>Фомченко Никита</t>
  </si>
  <si>
    <t>Миниахметов Игорь</t>
  </si>
  <si>
    <t>Краснослободцев Виктор</t>
  </si>
  <si>
    <t>Морозов Михаил</t>
  </si>
  <si>
    <t>Буйлов Андрей</t>
  </si>
  <si>
    <t>Литвинович Иван</t>
  </si>
  <si>
    <t xml:space="preserve">Яцухно Андрей </t>
  </si>
  <si>
    <t>Пшенко Даниил</t>
  </si>
  <si>
    <t>Бушмакин Илья</t>
  </si>
  <si>
    <t>Яцковский Сергей</t>
  </si>
  <si>
    <t>Кавецкий Михаил</t>
  </si>
  <si>
    <t xml:space="preserve">Волынцев Даниил </t>
  </si>
  <si>
    <t>Бальчевский Антон</t>
  </si>
  <si>
    <t xml:space="preserve">Орлов Матвей </t>
  </si>
  <si>
    <t>Корочкин Глеб</t>
  </si>
  <si>
    <t>Архипов Артем</t>
  </si>
  <si>
    <t>Шпилевский Никита</t>
  </si>
  <si>
    <t>Мещерук Илья</t>
  </si>
  <si>
    <t>Островский Ян</t>
  </si>
  <si>
    <t>Васильчик Максим</t>
  </si>
  <si>
    <t>Табуцадзе Максим</t>
  </si>
  <si>
    <t>Странковский Артур</t>
  </si>
  <si>
    <t>Замбуров Рустам</t>
  </si>
  <si>
    <t>Микишко Антон</t>
  </si>
  <si>
    <t>Клявдо Александр</t>
  </si>
  <si>
    <t>Архипов А.-Бальчевский А.</t>
  </si>
  <si>
    <t>05\05</t>
  </si>
  <si>
    <t>Марко .А - Куриленок Н.</t>
  </si>
  <si>
    <t>02\01</t>
  </si>
  <si>
    <t>Мещерук И-Островский Я.</t>
  </si>
  <si>
    <t>06\05</t>
  </si>
  <si>
    <t xml:space="preserve">Яковлев В.- Белоусов.Н </t>
  </si>
  <si>
    <t>04\04</t>
  </si>
  <si>
    <t>Корочкин Г.-Странковский А.</t>
  </si>
  <si>
    <t>06\07</t>
  </si>
  <si>
    <t>Яцковский С.- Крупников В.</t>
  </si>
  <si>
    <t>00\00</t>
  </si>
  <si>
    <t>Станкевич С.-Буйлов А.</t>
  </si>
  <si>
    <t>03\04</t>
  </si>
  <si>
    <t>Краснослободцев В.-Кавецкий</t>
  </si>
  <si>
    <t>Миниахметов И.-Яскевич С.</t>
  </si>
  <si>
    <t>01\04</t>
  </si>
  <si>
    <t>Гуцев С.- Займанов Н.</t>
  </si>
  <si>
    <t>01\02</t>
  </si>
  <si>
    <t>Васильчик М.-Микишко А.</t>
  </si>
  <si>
    <t>07\06</t>
  </si>
  <si>
    <t>Симоненко К.-Лоско К.</t>
  </si>
  <si>
    <t>Волынцев Д.- Ларкин К.</t>
  </si>
  <si>
    <t>Фомченко Н.- Орлов М.</t>
  </si>
  <si>
    <t>Литвинович Иван- Клявдо А.</t>
  </si>
  <si>
    <t>01\05</t>
  </si>
  <si>
    <t>Морозов М.-Пшенко Д.</t>
  </si>
  <si>
    <t>00\04</t>
  </si>
  <si>
    <t>05\07</t>
  </si>
  <si>
    <t>Бордиловская В.- Бабынская.Е</t>
  </si>
  <si>
    <t>05\04</t>
  </si>
  <si>
    <t>Кудрявкина М.-Бура А.</t>
  </si>
  <si>
    <t>07-07</t>
  </si>
  <si>
    <t>Юрченко .А - Мысливчик.К</t>
  </si>
  <si>
    <t>02\03</t>
  </si>
  <si>
    <t>Каптюг Е.-Солодкина А.</t>
  </si>
  <si>
    <t>Минспорт</t>
  </si>
  <si>
    <t>Хильмончик В.-Резник А.</t>
  </si>
  <si>
    <t>Макарова А.-Соц А.</t>
  </si>
  <si>
    <t>03\02</t>
  </si>
  <si>
    <t>РЦФВиС-МСиТ</t>
  </si>
  <si>
    <t>СДЮШОР-ДЮСШ-6</t>
  </si>
  <si>
    <t>Столярова А.-Шалковская З.</t>
  </si>
  <si>
    <t>Попова А.- Дроздова Д.</t>
  </si>
  <si>
    <t>07\05</t>
  </si>
  <si>
    <t>Богомолова В.-Богомолова М.</t>
  </si>
  <si>
    <t>Авласович Я.-Гаврищук Д.</t>
  </si>
  <si>
    <t>02\02</t>
  </si>
  <si>
    <t>Шедько П.-Ершова Е.</t>
  </si>
  <si>
    <t>03\03</t>
  </si>
  <si>
    <t>Мартяшкова С.-Радевич В.</t>
  </si>
  <si>
    <t>Хотян А.-Славинская Д.</t>
  </si>
  <si>
    <t>00\01</t>
  </si>
  <si>
    <t>Ласкин Г.-Горшанов В.</t>
  </si>
  <si>
    <t xml:space="preserve">ОЛИМПИЙСКИЕ ДНИ МОЛОДЕЖИ РБ ПО ПРЫЖКАМ НА БАТУТЕ (2000 г.р и моложе) </t>
  </si>
  <si>
    <t>г.Гродно</t>
  </si>
  <si>
    <t>разряд</t>
  </si>
  <si>
    <t>син.</t>
  </si>
  <si>
    <t>суммма техн. ОУ</t>
  </si>
  <si>
    <t>оценка синхрон.</t>
  </si>
  <si>
    <t>суммма техн. ПУ</t>
  </si>
  <si>
    <t xml:space="preserve">Оценка ПУ </t>
  </si>
  <si>
    <t>№7</t>
  </si>
  <si>
    <t>ПРЕДВАРИТЕЛЬНЫЕ СОРЕВНОВАНИЯ - СИНХРОННЫЕ ПРЫЖКИ - ДЕВУШКИ</t>
  </si>
  <si>
    <t>ПРЕДВАРИТЕЛЬНЫЕ СОРЕВНОВАНИЯ - СИНХРОННЫЕ ПРЫЖКИ - ЮНОШИ</t>
  </si>
  <si>
    <t xml:space="preserve">Главный судья                           </t>
  </si>
  <si>
    <t xml:space="preserve">Минск-Брест </t>
  </si>
  <si>
    <t>Матус М.-Макарова В.</t>
  </si>
  <si>
    <t>Орлов Мотвей</t>
  </si>
  <si>
    <t>Яцкрвский Сергей</t>
  </si>
  <si>
    <t>Крупников Владислав</t>
  </si>
  <si>
    <t>Волынцев Даниил</t>
  </si>
  <si>
    <t>Марко Артем</t>
  </si>
  <si>
    <t>г.Минск</t>
  </si>
  <si>
    <t>Брестская область</t>
  </si>
  <si>
    <t>Шпилевский Н.-Табуцадзе М.</t>
  </si>
  <si>
    <t>ОБЛАСТЬ, ДЮСШ</t>
  </si>
  <si>
    <t xml:space="preserve">Фамилия,имя </t>
  </si>
  <si>
    <t>Оценка судей техники</t>
  </si>
  <si>
    <t>техника</t>
  </si>
  <si>
    <t>Оценка  перемещения</t>
  </si>
  <si>
    <t>время</t>
  </si>
  <si>
    <t>ОЦЕНКА</t>
  </si>
  <si>
    <t>ФИНАЛ - КОМАНДНЫЕ СОРЕВНОВАНИЯ -ЖЕНЩИНЫ</t>
  </si>
  <si>
    <t>ФИНАЛ - КОМАНДНЫЕ СОРЕВНОВАНИЯ - МУЖЧИНЫ</t>
  </si>
  <si>
    <t>Главный судья</t>
  </si>
  <si>
    <t>16-18 марта 2017года</t>
  </si>
  <si>
    <t>Оценка судей  техники</t>
  </si>
  <si>
    <t xml:space="preserve">Оценка техн.  </t>
  </si>
  <si>
    <t xml:space="preserve">ФИНАЛЬНЫЕ СОРЕВНОВАНИЯ - ИНДИВИДУАЛЬНЫЕ ПРЫЖКИ - ДЕВУШКИ  </t>
  </si>
  <si>
    <t xml:space="preserve">ФИНАЛЬНЫЕ  СОРЕВНОВАНИЯ - ИНДИВИДУАЛЬНЫЕ ПРЫЖКИ - ЮНОШИ  </t>
  </si>
  <si>
    <t xml:space="preserve">Главный судья                              </t>
  </si>
  <si>
    <t xml:space="preserve"> син.</t>
  </si>
  <si>
    <t xml:space="preserve">оценка синхрон </t>
  </si>
  <si>
    <t>оценка техники</t>
  </si>
  <si>
    <t>ФИНАЛЬНЫЕ СОРЕВНОВАНИЯ - СИНХРОННЫЕ ПРЫЖКИ - ДЕВУШКИ</t>
  </si>
  <si>
    <t>ФИНАЛЬНЫЕ СОРЕВНОВАНИЯ - СИНХРОННЫЕ ПРЫЖКИ - ЮНОШИ</t>
  </si>
  <si>
    <t xml:space="preserve">                                                                           ОЛИМПИЙСКИЕ ДНИ МОЛОДЕЖИ РБ ПО ПРЫЖКАМ НА БАТУТЕ (2000 г.р и моложе)</t>
  </si>
  <si>
    <t xml:space="preserve"> Витебская область - СДЮШОР -1</t>
  </si>
  <si>
    <t>Гродненская область - СДЮШОР -3</t>
  </si>
  <si>
    <t>Могилевская область - Багима</t>
  </si>
  <si>
    <t>Мысливчик Ксенья</t>
  </si>
  <si>
    <t>Минская область - СДЮШОР</t>
  </si>
  <si>
    <t>Гомельская область - СДЮШОР - 4</t>
  </si>
  <si>
    <t xml:space="preserve">Витебская область - СДЮШОР - 1 </t>
  </si>
  <si>
    <t>МИНИСТЕРСТВО СПОРТА И ТУРИЗМА РЕСПУБЛИКИ БЕЛАРУСЬ</t>
  </si>
  <si>
    <t xml:space="preserve">УПРАВЛЕНИЕ  ФИЗИЧЕСКОЙ КУЛЬТУРЫ, СПОРТА И ТУРИЗМА  </t>
  </si>
  <si>
    <t>ГРОДНЕНСКОГО ОБЛИСПОЛКОМА</t>
  </si>
  <si>
    <t>РЕЗУЛЬТАТЫ ОБЩЕКОМАНДНОГО ПЕРВЕНСТВА</t>
  </si>
  <si>
    <t>МЕСТО</t>
  </si>
  <si>
    <t>ОБЛАСТЬ, ГОРОД</t>
  </si>
  <si>
    <t>КОМАНДНЫЕ СОРЕВН.</t>
  </si>
  <si>
    <t>ИНДИВИДУАЛЬН. ПРЫЖКИ</t>
  </si>
  <si>
    <t>СИНХРОННЫЕ ПРЫЖКИ</t>
  </si>
  <si>
    <t>ВСЕГО ОЧКОВ</t>
  </si>
  <si>
    <t xml:space="preserve">Главный судья соревнований                                                                                 </t>
  </si>
  <si>
    <t xml:space="preserve">Главный секретарь соревнований                                                                      </t>
  </si>
  <si>
    <t xml:space="preserve">Витебская область СДЮШОР - 1 </t>
  </si>
  <si>
    <t>Гродненская область СДЮШОР - 3</t>
  </si>
  <si>
    <t>Гомельская область СДЮШОР - 4</t>
  </si>
  <si>
    <t>Могилевская область Багима</t>
  </si>
  <si>
    <t>Минская область СДЮШОР</t>
  </si>
  <si>
    <t>Брестская область       ДЮСШ - 6</t>
  </si>
  <si>
    <t xml:space="preserve">г.Минск СДЮШОР </t>
  </si>
  <si>
    <t>ОЛИМПИЙСКИЕ ДНИ МОЛОДЕЖИ РБ(юноши,девушки 2000г.р и моложе)</t>
  </si>
</sst>
</file>

<file path=xl/styles.xml><?xml version="1.0" encoding="utf-8"?>
<styleSheet xmlns="http://schemas.openxmlformats.org/spreadsheetml/2006/main">
  <numFmts count="6">
    <numFmt numFmtId="6" formatCode="#,##0&quot;р.&quot;;[Red]\-#,##0&quot;р.&quot;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(* #,##0.00_);_(* \(#,##0.00\);_(* &quot;-&quot;??_);_(@_)"/>
  </numFmts>
  <fonts count="78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Arial Narrow"/>
      <family val="2"/>
      <charset val="204"/>
    </font>
    <font>
      <b/>
      <i/>
      <sz val="8"/>
      <color indexed="8"/>
      <name val="Arial"/>
      <family val="2"/>
      <charset val="204"/>
    </font>
    <font>
      <b/>
      <i/>
      <sz val="11"/>
      <color indexed="8"/>
      <name val="Arial Narrow"/>
      <family val="2"/>
      <charset val="204"/>
    </font>
    <font>
      <b/>
      <i/>
      <sz val="8"/>
      <color indexed="8"/>
      <name val="Arial Narrow"/>
      <family val="2"/>
      <charset val="204"/>
    </font>
    <font>
      <sz val="9"/>
      <color indexed="12"/>
      <name val="Arial Narrow"/>
      <family val="2"/>
      <charset val="204"/>
    </font>
    <font>
      <sz val="8"/>
      <color indexed="12"/>
      <name val="Arial Narrow"/>
      <family val="2"/>
      <charset val="204"/>
    </font>
    <font>
      <sz val="10"/>
      <color indexed="12"/>
      <name val="Arial"/>
      <family val="2"/>
      <charset val="204"/>
    </font>
    <font>
      <sz val="10"/>
      <color indexed="12"/>
      <name val="Arial Cyr"/>
      <charset val="204"/>
    </font>
    <font>
      <sz val="9"/>
      <color indexed="12"/>
      <name val="Arial Cyr"/>
      <charset val="204"/>
    </font>
    <font>
      <b/>
      <u/>
      <sz val="11"/>
      <color indexed="8"/>
      <name val="Arial Narrow"/>
      <family val="2"/>
      <charset val="204"/>
    </font>
    <font>
      <b/>
      <i/>
      <sz val="10"/>
      <color indexed="12"/>
      <name val="Arial Narrow"/>
      <family val="2"/>
      <charset val="204"/>
    </font>
    <font>
      <sz val="1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rgb="FF002060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10"/>
      <color rgb="FFFF0000"/>
      <name val="Arial Narrow"/>
      <family val="2"/>
      <charset val="204"/>
    </font>
    <font>
      <b/>
      <sz val="10"/>
      <color rgb="FFC00000"/>
      <name val="Arial Narrow"/>
      <family val="2"/>
      <charset val="204"/>
    </font>
    <font>
      <b/>
      <sz val="10"/>
      <color rgb="FF0070C0"/>
      <name val="Arial Narrow"/>
      <family val="2"/>
      <charset val="204"/>
    </font>
    <font>
      <sz val="10"/>
      <color indexed="60"/>
      <name val="Arial Narrow"/>
      <family val="2"/>
      <charset val="204"/>
    </font>
    <font>
      <sz val="12"/>
      <name val="Arial Narrow"/>
      <family val="2"/>
      <charset val="204"/>
    </font>
    <font>
      <sz val="10"/>
      <name val="Arial Narrow"/>
      <family val="2"/>
      <charset val="204"/>
    </font>
    <font>
      <b/>
      <sz val="10"/>
      <color theme="3"/>
      <name val="Arial Narrow"/>
      <family val="2"/>
      <charset val="204"/>
    </font>
    <font>
      <b/>
      <sz val="10"/>
      <name val="Arial Narrow"/>
      <family val="2"/>
      <charset val="204"/>
    </font>
    <font>
      <b/>
      <i/>
      <sz val="11"/>
      <color indexed="12"/>
      <name val="Arial Narrow"/>
      <family val="2"/>
      <charset val="204"/>
    </font>
    <font>
      <sz val="11"/>
      <color indexed="16"/>
      <name val="Arial Narrow"/>
      <family val="2"/>
      <charset val="204"/>
    </font>
    <font>
      <b/>
      <sz val="11"/>
      <name val="Arial Narrow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7"/>
      <name val="Calibri"/>
      <family val="2"/>
      <charset val="204"/>
    </font>
    <font>
      <b/>
      <sz val="13"/>
      <color indexed="57"/>
      <name val="Calibri"/>
      <family val="2"/>
      <charset val="204"/>
    </font>
    <font>
      <b/>
      <sz val="11"/>
      <color indexed="57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7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Narrow"/>
      <family val="2"/>
      <charset val="204"/>
    </font>
    <font>
      <sz val="9"/>
      <color indexed="8"/>
      <name val="Arial Narrow"/>
      <family val="2"/>
      <charset val="204"/>
    </font>
    <font>
      <b/>
      <sz val="11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u/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4"/>
      <name val="Comic Sans MS"/>
      <family val="4"/>
      <charset val="204"/>
    </font>
    <font>
      <b/>
      <sz val="10"/>
      <name val="Arial Cyr"/>
      <charset val="204"/>
    </font>
    <font>
      <sz val="11"/>
      <color indexed="8"/>
      <name val="Arial Narrow"/>
      <family val="2"/>
      <charset val="204"/>
    </font>
    <font>
      <b/>
      <u/>
      <sz val="11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0"/>
      <name val="Arial"/>
    </font>
    <font>
      <sz val="9"/>
      <color indexed="12"/>
      <name val="Arial"/>
      <family val="2"/>
      <charset val="204"/>
    </font>
    <font>
      <b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 Narrow"/>
      <family val="2"/>
      <charset val="204"/>
    </font>
    <font>
      <sz val="9"/>
      <name val="Arial Narrow"/>
      <family val="2"/>
      <charset val="204"/>
    </font>
    <font>
      <b/>
      <i/>
      <sz val="1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1"/>
      <color indexed="6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2"/>
      <name val="Arial"/>
      <family val="2"/>
      <charset val="204"/>
    </font>
    <font>
      <b/>
      <sz val="9"/>
      <name val="Arial Cyr"/>
      <charset val="204"/>
    </font>
    <font>
      <b/>
      <i/>
      <sz val="8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51"/>
      </patternFill>
    </fill>
    <fill>
      <patternFill patternType="solid">
        <fgColor indexed="25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theme="1" tint="0.499984740745262"/>
        <bgColor indexed="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43"/>
      </bottom>
      <diagonal/>
    </border>
    <border>
      <left/>
      <right/>
      <top style="thin">
        <color indexed="57"/>
      </top>
      <bottom style="double">
        <color indexed="5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7">
    <xf numFmtId="0" fontId="0" fillId="0" borderId="0"/>
    <xf numFmtId="0" fontId="5" fillId="0" borderId="0"/>
    <xf numFmtId="0" fontId="5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0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6" fillId="9" borderId="10" applyNumberFormat="0" applyAlignment="0" applyProtection="0"/>
    <xf numFmtId="0" fontId="37" fillId="11" borderId="11" applyNumberFormat="0" applyAlignment="0" applyProtection="0"/>
    <xf numFmtId="0" fontId="38" fillId="11" borderId="10" applyNumberFormat="0" applyAlignment="0" applyProtection="0"/>
    <xf numFmtId="44" fontId="4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17" borderId="16" applyNumberFormat="0" applyAlignment="0" applyProtection="0"/>
    <xf numFmtId="0" fontId="44" fillId="0" borderId="0" applyNumberFormat="0" applyFill="0" applyBorder="0" applyAlignment="0" applyProtection="0"/>
    <xf numFmtId="0" fontId="45" fillId="10" borderId="0" applyNumberFormat="0" applyBorder="0" applyAlignment="0" applyProtection="0"/>
    <xf numFmtId="0" fontId="46" fillId="0" borderId="0"/>
    <xf numFmtId="0" fontId="4" fillId="0" borderId="0"/>
    <xf numFmtId="0" fontId="34" fillId="0" borderId="0"/>
    <xf numFmtId="0" fontId="5" fillId="0" borderId="0"/>
    <xf numFmtId="0" fontId="34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6" fillId="7" borderId="17" applyNumberFormat="0" applyFont="0" applyAlignment="0" applyProtection="0"/>
    <xf numFmtId="0" fontId="49" fillId="0" borderId="18" applyNumberFormat="0" applyFill="0" applyAlignment="0" applyProtection="0"/>
    <xf numFmtId="0" fontId="50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51" fillId="18" borderId="0" applyNumberFormat="0" applyBorder="0" applyAlignment="0" applyProtection="0"/>
    <xf numFmtId="0" fontId="65" fillId="0" borderId="0"/>
    <xf numFmtId="0" fontId="3" fillId="0" borderId="0"/>
    <xf numFmtId="0" fontId="2" fillId="0" borderId="0"/>
    <xf numFmtId="0" fontId="1" fillId="0" borderId="0"/>
    <xf numFmtId="0" fontId="5" fillId="0" borderId="0"/>
  </cellStyleXfs>
  <cellXfs count="692">
    <xf numFmtId="0" fontId="0" fillId="0" borderId="0" xfId="0"/>
    <xf numFmtId="0" fontId="0" fillId="2" borderId="0" xfId="0" applyFill="1"/>
    <xf numFmtId="0" fontId="7" fillId="2" borderId="1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horizontal="distributed"/>
      <protection locked="0"/>
    </xf>
    <xf numFmtId="164" fontId="8" fillId="2" borderId="1" xfId="0" applyNumberFormat="1" applyFont="1" applyFill="1" applyBorder="1" applyAlignment="1" applyProtection="1">
      <alignment horizontal="distributed"/>
      <protection locked="0"/>
    </xf>
    <xf numFmtId="0" fontId="12" fillId="0" borderId="0" xfId="0" applyFont="1"/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6" fillId="2" borderId="5" xfId="0" applyFont="1" applyFill="1" applyBorder="1" applyAlignment="1" applyProtection="1">
      <alignment horizontal="distributed" vertical="distributed"/>
      <protection locked="0"/>
    </xf>
    <xf numFmtId="0" fontId="17" fillId="0" borderId="5" xfId="0" applyFont="1" applyBorder="1" applyAlignment="1">
      <alignment horizontal="left" vertical="center"/>
    </xf>
    <xf numFmtId="164" fontId="18" fillId="3" borderId="3" xfId="0" applyNumberFormat="1" applyFont="1" applyFill="1" applyBorder="1" applyAlignment="1" applyProtection="1">
      <alignment horizontal="center" vertical="center"/>
      <protection locked="0"/>
    </xf>
    <xf numFmtId="164" fontId="18" fillId="3" borderId="4" xfId="0" applyNumberFormat="1" applyFont="1" applyFill="1" applyBorder="1" applyAlignment="1" applyProtection="1">
      <alignment horizontal="center" vertical="center"/>
      <protection locked="0"/>
    </xf>
    <xf numFmtId="164" fontId="18" fillId="3" borderId="7" xfId="0" applyNumberFormat="1" applyFont="1" applyFill="1" applyBorder="1" applyAlignment="1" applyProtection="1">
      <alignment horizontal="center" vertical="center"/>
      <protection locked="0"/>
    </xf>
    <xf numFmtId="165" fontId="19" fillId="3" borderId="5" xfId="1" applyNumberFormat="1" applyFont="1" applyFill="1" applyBorder="1" applyAlignment="1" applyProtection="1">
      <alignment horizontal="center" vertical="center"/>
      <protection locked="0"/>
    </xf>
    <xf numFmtId="2" fontId="20" fillId="2" borderId="4" xfId="0" applyNumberFormat="1" applyFont="1" applyFill="1" applyBorder="1" applyAlignment="1" applyProtection="1">
      <alignment horizontal="distributed"/>
      <protection locked="0"/>
    </xf>
    <xf numFmtId="164" fontId="18" fillId="3" borderId="5" xfId="0" applyNumberFormat="1" applyFont="1" applyFill="1" applyBorder="1" applyAlignment="1" applyProtection="1">
      <alignment horizontal="center" vertical="center"/>
      <protection locked="0"/>
    </xf>
    <xf numFmtId="165" fontId="18" fillId="3" borderId="5" xfId="0" applyNumberFormat="1" applyFont="1" applyFill="1" applyBorder="1" applyAlignment="1" applyProtection="1">
      <alignment horizontal="center" vertical="center"/>
      <protection locked="0"/>
    </xf>
    <xf numFmtId="165" fontId="21" fillId="3" borderId="5" xfId="1" applyNumberFormat="1" applyFont="1" applyFill="1" applyBorder="1" applyAlignment="1" applyProtection="1">
      <alignment horizontal="center" vertical="center"/>
      <protection locked="0"/>
    </xf>
    <xf numFmtId="165" fontId="22" fillId="3" borderId="5" xfId="1" applyNumberFormat="1" applyFont="1" applyFill="1" applyBorder="1" applyAlignment="1" applyProtection="1">
      <alignment horizontal="center" vertical="center"/>
      <protection locked="0"/>
    </xf>
    <xf numFmtId="165" fontId="23" fillId="3" borderId="5" xfId="1" applyNumberFormat="1" applyFont="1" applyFill="1" applyBorder="1" applyAlignment="1" applyProtection="1">
      <alignment horizontal="center" vertical="center"/>
      <protection locked="0"/>
    </xf>
    <xf numFmtId="2" fontId="24" fillId="3" borderId="5" xfId="0" applyNumberFormat="1" applyFont="1" applyFill="1" applyBorder="1" applyAlignment="1" applyProtection="1">
      <alignment horizontal="center" vertical="center"/>
      <protection locked="0"/>
    </xf>
    <xf numFmtId="165" fontId="22" fillId="3" borderId="5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vertical="center"/>
    </xf>
    <xf numFmtId="0" fontId="17" fillId="0" borderId="5" xfId="0" applyFont="1" applyBorder="1" applyAlignment="1">
      <alignment vertical="center"/>
    </xf>
    <xf numFmtId="164" fontId="18" fillId="0" borderId="3" xfId="0" applyNumberFormat="1" applyFont="1" applyFill="1" applyBorder="1" applyAlignment="1" applyProtection="1">
      <alignment horizontal="center" vertical="center"/>
      <protection locked="0"/>
    </xf>
    <xf numFmtId="2" fontId="20" fillId="2" borderId="1" xfId="0" applyNumberFormat="1" applyFont="1" applyFill="1" applyBorder="1" applyAlignment="1" applyProtection="1">
      <alignment horizontal="distributed"/>
      <protection locked="0"/>
    </xf>
    <xf numFmtId="2" fontId="18" fillId="3" borderId="5" xfId="0" applyNumberFormat="1" applyFont="1" applyFill="1" applyBorder="1" applyAlignment="1" applyProtection="1">
      <alignment horizontal="center" vertical="center"/>
      <protection locked="0"/>
    </xf>
    <xf numFmtId="0" fontId="17" fillId="3" borderId="5" xfId="2" applyFont="1" applyFill="1" applyBorder="1" applyAlignment="1">
      <alignment horizontal="left" vertical="center"/>
    </xf>
    <xf numFmtId="6" fontId="17" fillId="3" borderId="5" xfId="2" applyNumberFormat="1" applyFont="1" applyFill="1" applyBorder="1" applyAlignment="1">
      <alignment horizontal="left" vertical="center"/>
    </xf>
    <xf numFmtId="0" fontId="17" fillId="4" borderId="5" xfId="0" applyFont="1" applyFill="1" applyBorder="1" applyAlignment="1">
      <alignment horizontal="left" vertical="center"/>
    </xf>
    <xf numFmtId="164" fontId="18" fillId="4" borderId="4" xfId="0" applyNumberFormat="1" applyFont="1" applyFill="1" applyBorder="1" applyAlignment="1" applyProtection="1">
      <alignment horizontal="center" vertical="center"/>
      <protection locked="0"/>
    </xf>
    <xf numFmtId="164" fontId="18" fillId="4" borderId="3" xfId="0" applyNumberFormat="1" applyFont="1" applyFill="1" applyBorder="1" applyAlignment="1" applyProtection="1">
      <alignment horizontal="center" vertical="center"/>
      <protection locked="0"/>
    </xf>
    <xf numFmtId="164" fontId="18" fillId="4" borderId="7" xfId="0" applyNumberFormat="1" applyFont="1" applyFill="1" applyBorder="1" applyAlignment="1" applyProtection="1">
      <alignment horizontal="center" vertical="center"/>
      <protection locked="0"/>
    </xf>
    <xf numFmtId="165" fontId="19" fillId="4" borderId="5" xfId="1" applyNumberFormat="1" applyFont="1" applyFill="1" applyBorder="1" applyAlignment="1" applyProtection="1">
      <alignment horizontal="center" vertical="center"/>
      <protection locked="0"/>
    </xf>
    <xf numFmtId="2" fontId="20" fillId="4" borderId="1" xfId="0" applyNumberFormat="1" applyFont="1" applyFill="1" applyBorder="1" applyAlignment="1" applyProtection="1">
      <alignment horizontal="distributed"/>
      <protection locked="0"/>
    </xf>
    <xf numFmtId="164" fontId="18" fillId="4" borderId="5" xfId="0" applyNumberFormat="1" applyFont="1" applyFill="1" applyBorder="1" applyAlignment="1" applyProtection="1">
      <alignment horizontal="center" vertical="center"/>
      <protection locked="0"/>
    </xf>
    <xf numFmtId="165" fontId="18" fillId="4" borderId="5" xfId="0" applyNumberFormat="1" applyFont="1" applyFill="1" applyBorder="1" applyAlignment="1" applyProtection="1">
      <alignment horizontal="center" vertical="center"/>
      <protection locked="0"/>
    </xf>
    <xf numFmtId="165" fontId="21" fillId="4" borderId="5" xfId="1" applyNumberFormat="1" applyFont="1" applyFill="1" applyBorder="1" applyAlignment="1" applyProtection="1">
      <alignment horizontal="center" vertical="center"/>
      <protection locked="0"/>
    </xf>
    <xf numFmtId="165" fontId="22" fillId="4" borderId="5" xfId="1" applyNumberFormat="1" applyFont="1" applyFill="1" applyBorder="1" applyAlignment="1" applyProtection="1">
      <alignment horizontal="center" vertical="center"/>
      <protection locked="0"/>
    </xf>
    <xf numFmtId="165" fontId="23" fillId="4" borderId="5" xfId="1" applyNumberFormat="1" applyFont="1" applyFill="1" applyBorder="1" applyAlignment="1" applyProtection="1">
      <alignment horizontal="center" vertical="center"/>
      <protection locked="0"/>
    </xf>
    <xf numFmtId="2" fontId="24" fillId="4" borderId="5" xfId="0" applyNumberFormat="1" applyFont="1" applyFill="1" applyBorder="1" applyAlignment="1" applyProtection="1">
      <alignment horizontal="center" vertical="center"/>
      <protection locked="0"/>
    </xf>
    <xf numFmtId="165" fontId="22" fillId="4" borderId="5" xfId="0" applyNumberFormat="1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>
      <alignment vertical="center"/>
    </xf>
    <xf numFmtId="2" fontId="20" fillId="2" borderId="1" xfId="0" applyNumberFormat="1" applyFont="1" applyFill="1" applyBorder="1" applyAlignment="1" applyProtection="1">
      <alignment horizontal="center" vertical="center"/>
      <protection locked="0"/>
    </xf>
    <xf numFmtId="2" fontId="20" fillId="2" borderId="1" xfId="0" applyNumberFormat="1" applyFont="1" applyFill="1" applyBorder="1" applyAlignment="1" applyProtection="1">
      <alignment horizontal="distributed" vertical="center"/>
      <protection locked="0"/>
    </xf>
    <xf numFmtId="0" fontId="17" fillId="0" borderId="5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left" vertical="center"/>
    </xf>
    <xf numFmtId="165" fontId="19" fillId="3" borderId="2" xfId="1" applyNumberFormat="1" applyFont="1" applyFill="1" applyBorder="1" applyAlignment="1" applyProtection="1">
      <alignment horizontal="center" vertical="center"/>
      <protection locked="0"/>
    </xf>
    <xf numFmtId="2" fontId="20" fillId="2" borderId="0" xfId="0" applyNumberFormat="1" applyFont="1" applyFill="1" applyBorder="1" applyAlignment="1" applyProtection="1">
      <alignment horizontal="center" vertical="center"/>
      <protection locked="0"/>
    </xf>
    <xf numFmtId="164" fontId="18" fillId="3" borderId="2" xfId="0" applyNumberFormat="1" applyFont="1" applyFill="1" applyBorder="1" applyAlignment="1" applyProtection="1">
      <alignment horizontal="center" vertical="center"/>
      <protection locked="0"/>
    </xf>
    <xf numFmtId="165" fontId="18" fillId="3" borderId="2" xfId="0" applyNumberFormat="1" applyFont="1" applyFill="1" applyBorder="1" applyAlignment="1" applyProtection="1">
      <alignment horizontal="center" vertical="center"/>
      <protection locked="0"/>
    </xf>
    <xf numFmtId="2" fontId="20" fillId="2" borderId="0" xfId="0" applyNumberFormat="1" applyFont="1" applyFill="1" applyBorder="1" applyAlignment="1" applyProtection="1">
      <alignment horizontal="distributed" vertical="center"/>
      <protection locked="0"/>
    </xf>
    <xf numFmtId="165" fontId="21" fillId="3" borderId="2" xfId="1" applyNumberFormat="1" applyFont="1" applyFill="1" applyBorder="1" applyAlignment="1" applyProtection="1">
      <alignment horizontal="center" vertical="center"/>
      <protection locked="0"/>
    </xf>
    <xf numFmtId="165" fontId="22" fillId="3" borderId="2" xfId="1" applyNumberFormat="1" applyFont="1" applyFill="1" applyBorder="1" applyAlignment="1" applyProtection="1">
      <alignment horizontal="center" vertical="center"/>
      <protection locked="0"/>
    </xf>
    <xf numFmtId="165" fontId="23" fillId="3" borderId="2" xfId="1" applyNumberFormat="1" applyFont="1" applyFill="1" applyBorder="1" applyAlignment="1" applyProtection="1">
      <alignment horizontal="center" vertical="center"/>
      <protection locked="0"/>
    </xf>
    <xf numFmtId="2" fontId="24" fillId="3" borderId="2" xfId="0" applyNumberFormat="1" applyFont="1" applyFill="1" applyBorder="1" applyAlignment="1" applyProtection="1">
      <alignment horizontal="center" vertical="center"/>
      <protection locked="0"/>
    </xf>
    <xf numFmtId="2" fontId="20" fillId="2" borderId="5" xfId="0" applyNumberFormat="1" applyFont="1" applyFill="1" applyBorder="1" applyAlignment="1" applyProtection="1">
      <alignment horizontal="distributed"/>
      <protection locked="0"/>
    </xf>
    <xf numFmtId="164" fontId="18" fillId="3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>
      <alignment vertical="center"/>
    </xf>
    <xf numFmtId="0" fontId="17" fillId="0" borderId="5" xfId="2" applyFont="1" applyFill="1" applyBorder="1" applyAlignment="1">
      <alignment horizontal="left" vertical="center"/>
    </xf>
    <xf numFmtId="164" fontId="18" fillId="3" borderId="8" xfId="0" applyNumberFormat="1" applyFont="1" applyFill="1" applyBorder="1" applyAlignment="1" applyProtection="1">
      <alignment horizontal="center" vertical="center"/>
      <protection locked="0"/>
    </xf>
    <xf numFmtId="164" fontId="18" fillId="3" borderId="9" xfId="0" applyNumberFormat="1" applyFont="1" applyFill="1" applyBorder="1" applyAlignment="1" applyProtection="1">
      <alignment horizontal="center" vertical="center"/>
      <protection locked="0"/>
    </xf>
    <xf numFmtId="165" fontId="19" fillId="3" borderId="6" xfId="1" applyNumberFormat="1" applyFont="1" applyFill="1" applyBorder="1" applyAlignment="1" applyProtection="1">
      <alignment horizontal="center" vertical="center"/>
      <protection locked="0"/>
    </xf>
    <xf numFmtId="164" fontId="18" fillId="3" borderId="6" xfId="0" applyNumberFormat="1" applyFont="1" applyFill="1" applyBorder="1" applyAlignment="1" applyProtection="1">
      <alignment horizontal="center" vertical="center"/>
      <protection locked="0"/>
    </xf>
    <xf numFmtId="165" fontId="18" fillId="3" borderId="6" xfId="0" applyNumberFormat="1" applyFont="1" applyFill="1" applyBorder="1" applyAlignment="1" applyProtection="1">
      <alignment horizontal="center" vertical="center"/>
      <protection locked="0"/>
    </xf>
    <xf numFmtId="165" fontId="21" fillId="3" borderId="6" xfId="1" applyNumberFormat="1" applyFont="1" applyFill="1" applyBorder="1" applyAlignment="1" applyProtection="1">
      <alignment horizontal="center" vertical="center"/>
      <protection locked="0"/>
    </xf>
    <xf numFmtId="165" fontId="22" fillId="3" borderId="6" xfId="1" applyNumberFormat="1" applyFont="1" applyFill="1" applyBorder="1" applyAlignment="1" applyProtection="1">
      <alignment horizontal="center" vertical="center"/>
      <protection locked="0"/>
    </xf>
    <xf numFmtId="165" fontId="23" fillId="3" borderId="6" xfId="1" applyNumberFormat="1" applyFont="1" applyFill="1" applyBorder="1" applyAlignment="1" applyProtection="1">
      <alignment horizontal="center" vertical="center"/>
      <protection locked="0"/>
    </xf>
    <xf numFmtId="2" fontId="24" fillId="3" borderId="6" xfId="0" applyNumberFormat="1" applyFont="1" applyFill="1" applyBorder="1" applyAlignment="1" applyProtection="1">
      <alignment horizontal="center" vertical="center"/>
      <protection locked="0"/>
    </xf>
    <xf numFmtId="0" fontId="17" fillId="3" borderId="5" xfId="0" applyFont="1" applyFill="1" applyBorder="1" applyAlignment="1">
      <alignment horizontal="left" vertical="center"/>
    </xf>
    <xf numFmtId="0" fontId="5" fillId="5" borderId="0" xfId="0" applyFont="1" applyFill="1" applyAlignment="1">
      <alignment vertical="center"/>
    </xf>
    <xf numFmtId="164" fontId="18" fillId="0" borderId="4" xfId="0" applyNumberFormat="1" applyFont="1" applyFill="1" applyBorder="1" applyAlignment="1" applyProtection="1">
      <alignment horizontal="center" vertical="center"/>
      <protection locked="0"/>
    </xf>
    <xf numFmtId="6" fontId="17" fillId="0" borderId="5" xfId="0" applyNumberFormat="1" applyFont="1" applyFill="1" applyBorder="1" applyAlignment="1">
      <alignment horizontal="left" vertical="center"/>
    </xf>
    <xf numFmtId="0" fontId="25" fillId="3" borderId="5" xfId="2" applyFont="1" applyFill="1" applyBorder="1" applyAlignment="1">
      <alignment horizontal="left" vertical="center"/>
    </xf>
    <xf numFmtId="2" fontId="20" fillId="2" borderId="0" xfId="0" applyNumberFormat="1" applyFont="1" applyFill="1" applyBorder="1" applyAlignment="1" applyProtection="1">
      <alignment horizontal="distributed"/>
      <protection locked="0"/>
    </xf>
    <xf numFmtId="2" fontId="18" fillId="3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vertical="center"/>
    </xf>
    <xf numFmtId="0" fontId="17" fillId="0" borderId="5" xfId="2" applyFont="1" applyFill="1" applyBorder="1" applyAlignment="1">
      <alignment vertical="center"/>
    </xf>
    <xf numFmtId="6" fontId="17" fillId="0" borderId="5" xfId="2" applyNumberFormat="1" applyFont="1" applyFill="1" applyBorder="1" applyAlignment="1">
      <alignment horizontal="left" vertical="center"/>
    </xf>
    <xf numFmtId="2" fontId="18" fillId="3" borderId="6" xfId="0" applyNumberFormat="1" applyFont="1" applyFill="1" applyBorder="1" applyAlignment="1" applyProtection="1">
      <alignment horizontal="center" vertical="center"/>
      <protection locked="0"/>
    </xf>
    <xf numFmtId="0" fontId="17" fillId="4" borderId="5" xfId="0" applyFont="1" applyFill="1" applyBorder="1" applyAlignment="1">
      <alignment vertical="center"/>
    </xf>
    <xf numFmtId="0" fontId="17" fillId="4" borderId="5" xfId="2" applyFont="1" applyFill="1" applyBorder="1" applyAlignment="1">
      <alignment horizontal="left" vertical="center"/>
    </xf>
    <xf numFmtId="165" fontId="19" fillId="4" borderId="6" xfId="1" applyNumberFormat="1" applyFont="1" applyFill="1" applyBorder="1" applyAlignment="1" applyProtection="1">
      <alignment horizontal="center" vertical="center"/>
      <protection locked="0"/>
    </xf>
    <xf numFmtId="2" fontId="18" fillId="4" borderId="5" xfId="0" applyNumberFormat="1" applyFont="1" applyFill="1" applyBorder="1" applyAlignment="1" applyProtection="1">
      <alignment horizontal="center" vertical="center"/>
      <protection locked="0"/>
    </xf>
    <xf numFmtId="0" fontId="25" fillId="3" borderId="5" xfId="0" applyFont="1" applyFill="1" applyBorder="1" applyAlignment="1">
      <alignment horizontal="left" vertical="center"/>
    </xf>
    <xf numFmtId="164" fontId="18" fillId="4" borderId="1" xfId="0" applyNumberFormat="1" applyFont="1" applyFill="1" applyBorder="1" applyAlignment="1" applyProtection="1">
      <alignment horizontal="center" vertical="center"/>
      <protection locked="0"/>
    </xf>
    <xf numFmtId="164" fontId="18" fillId="4" borderId="8" xfId="0" applyNumberFormat="1" applyFont="1" applyFill="1" applyBorder="1" applyAlignment="1" applyProtection="1">
      <alignment horizontal="center" vertical="center"/>
      <protection locked="0"/>
    </xf>
    <xf numFmtId="164" fontId="18" fillId="4" borderId="9" xfId="0" applyNumberFormat="1" applyFont="1" applyFill="1" applyBorder="1" applyAlignment="1" applyProtection="1">
      <alignment horizontal="center" vertical="center"/>
      <protection locked="0"/>
    </xf>
    <xf numFmtId="164" fontId="18" fillId="4" borderId="6" xfId="0" applyNumberFormat="1" applyFont="1" applyFill="1" applyBorder="1" applyAlignment="1" applyProtection="1">
      <alignment horizontal="center" vertical="center"/>
      <protection locked="0"/>
    </xf>
    <xf numFmtId="165" fontId="18" fillId="4" borderId="6" xfId="0" applyNumberFormat="1" applyFont="1" applyFill="1" applyBorder="1" applyAlignment="1" applyProtection="1">
      <alignment horizontal="center" vertical="center"/>
      <protection locked="0"/>
    </xf>
    <xf numFmtId="165" fontId="21" fillId="4" borderId="6" xfId="1" applyNumberFormat="1" applyFont="1" applyFill="1" applyBorder="1" applyAlignment="1" applyProtection="1">
      <alignment horizontal="center" vertical="center"/>
      <protection locked="0"/>
    </xf>
    <xf numFmtId="165" fontId="22" fillId="4" borderId="6" xfId="1" applyNumberFormat="1" applyFont="1" applyFill="1" applyBorder="1" applyAlignment="1" applyProtection="1">
      <alignment horizontal="center" vertical="center"/>
      <protection locked="0"/>
    </xf>
    <xf numFmtId="165" fontId="23" fillId="4" borderId="6" xfId="1" applyNumberFormat="1" applyFont="1" applyFill="1" applyBorder="1" applyAlignment="1" applyProtection="1">
      <alignment horizontal="center" vertical="center"/>
      <protection locked="0"/>
    </xf>
    <xf numFmtId="2" fontId="24" fillId="4" borderId="6" xfId="0" applyNumberFormat="1" applyFont="1" applyFill="1" applyBorder="1" applyAlignment="1" applyProtection="1">
      <alignment horizontal="center" vertical="center"/>
      <protection locked="0"/>
    </xf>
    <xf numFmtId="6" fontId="17" fillId="4" borderId="5" xfId="2" applyNumberFormat="1" applyFont="1" applyFill="1" applyBorder="1" applyAlignment="1">
      <alignment horizontal="left" vertical="center"/>
    </xf>
    <xf numFmtId="0" fontId="17" fillId="4" borderId="5" xfId="2" applyFont="1" applyFill="1" applyBorder="1" applyAlignment="1">
      <alignment vertical="center"/>
    </xf>
    <xf numFmtId="0" fontId="25" fillId="4" borderId="5" xfId="0" applyFont="1" applyFill="1" applyBorder="1" applyAlignment="1">
      <alignment horizontal="left" vertical="center"/>
    </xf>
    <xf numFmtId="0" fontId="25" fillId="4" borderId="5" xfId="2" applyFont="1" applyFill="1" applyBorder="1" applyAlignment="1">
      <alignment horizontal="left" vertical="center"/>
    </xf>
    <xf numFmtId="6" fontId="17" fillId="4" borderId="5" xfId="0" applyNumberFormat="1" applyFont="1" applyFill="1" applyBorder="1" applyAlignment="1">
      <alignment horizontal="left" vertical="center"/>
    </xf>
    <xf numFmtId="0" fontId="16" fillId="3" borderId="0" xfId="0" applyFont="1" applyFill="1" applyBorder="1" applyAlignment="1" applyProtection="1">
      <alignment horizontal="distributed" vertical="distributed"/>
      <protection locked="0"/>
    </xf>
    <xf numFmtId="0" fontId="26" fillId="3" borderId="0" xfId="0" applyFont="1" applyFill="1" applyBorder="1" applyAlignment="1" applyProtection="1">
      <alignment vertical="distributed"/>
      <protection locked="0"/>
    </xf>
    <xf numFmtId="0" fontId="26" fillId="3" borderId="0" xfId="0" applyFont="1" applyFill="1" applyBorder="1" applyAlignment="1" applyProtection="1">
      <alignment horizontal="center" vertical="distributed"/>
      <protection locked="0"/>
    </xf>
    <xf numFmtId="164" fontId="24" fillId="3" borderId="0" xfId="0" applyNumberFormat="1" applyFont="1" applyFill="1" applyBorder="1" applyAlignment="1" applyProtection="1">
      <alignment horizontal="center" vertical="center"/>
      <protection locked="0"/>
    </xf>
    <xf numFmtId="164" fontId="18" fillId="3" borderId="0" xfId="0" applyNumberFormat="1" applyFont="1" applyFill="1" applyBorder="1" applyAlignment="1" applyProtection="1">
      <alignment horizontal="center" vertical="center"/>
      <protection locked="0"/>
    </xf>
    <xf numFmtId="2" fontId="18" fillId="3" borderId="0" xfId="0" applyNumberFormat="1" applyFont="1" applyFill="1" applyBorder="1" applyAlignment="1" applyProtection="1">
      <alignment horizontal="center" vertical="center"/>
      <protection locked="0"/>
    </xf>
    <xf numFmtId="2" fontId="27" fillId="3" borderId="0" xfId="0" applyNumberFormat="1" applyFont="1" applyFill="1" applyBorder="1" applyAlignment="1" applyProtection="1">
      <alignment horizontal="center" vertical="center"/>
      <protection locked="0"/>
    </xf>
    <xf numFmtId="2" fontId="28" fillId="3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/>
    <xf numFmtId="0" fontId="29" fillId="2" borderId="0" xfId="0" applyFont="1" applyFill="1" applyBorder="1" applyAlignment="1" applyProtection="1">
      <alignment horizontal="distributed" vertical="distributed"/>
      <protection locked="0"/>
    </xf>
    <xf numFmtId="0" fontId="17" fillId="2" borderId="0" xfId="0" applyFont="1" applyFill="1" applyBorder="1" applyAlignment="1" applyProtection="1">
      <alignment vertical="distributed"/>
      <protection locked="0"/>
    </xf>
    <xf numFmtId="0" fontId="17" fillId="2" borderId="0" xfId="0" applyFont="1" applyFill="1" applyBorder="1" applyAlignment="1" applyProtection="1">
      <alignment horizontal="distributed" vertical="distributed"/>
      <protection locked="0"/>
    </xf>
    <xf numFmtId="0" fontId="17" fillId="2" borderId="0" xfId="0" applyFont="1" applyFill="1" applyBorder="1" applyAlignment="1" applyProtection="1">
      <alignment horizontal="center" vertical="distributed"/>
      <protection locked="0"/>
    </xf>
    <xf numFmtId="164" fontId="30" fillId="2" borderId="0" xfId="0" applyNumberFormat="1" applyFont="1" applyFill="1" applyBorder="1" applyAlignment="1" applyProtection="1">
      <alignment horizontal="center" vertical="center"/>
      <protection locked="0"/>
    </xf>
    <xf numFmtId="164" fontId="17" fillId="2" borderId="0" xfId="0" applyNumberFormat="1" applyFont="1" applyFill="1" applyBorder="1" applyAlignment="1" applyProtection="1">
      <alignment horizontal="center" vertical="center"/>
      <protection locked="0"/>
    </xf>
    <xf numFmtId="2" fontId="17" fillId="2" borderId="0" xfId="0" applyNumberFormat="1" applyFont="1" applyFill="1" applyBorder="1" applyAlignment="1" applyProtection="1">
      <alignment horizontal="center" vertical="center"/>
      <protection locked="0"/>
    </xf>
    <xf numFmtId="164" fontId="31" fillId="2" borderId="0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/>
    <xf numFmtId="0" fontId="0" fillId="3" borderId="0" xfId="0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0" fillId="2" borderId="0" xfId="0" applyFill="1" applyAlignment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0" fontId="33" fillId="2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5" fillId="3" borderId="0" xfId="0" applyFont="1" applyFill="1" applyProtection="1">
      <protection locked="0"/>
    </xf>
    <xf numFmtId="0" fontId="0" fillId="0" borderId="0" xfId="0" applyFill="1"/>
    <xf numFmtId="0" fontId="33" fillId="0" borderId="0" xfId="0" applyFon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42"/>
    <xf numFmtId="0" fontId="9" fillId="2" borderId="1" xfId="60" applyFont="1" applyFill="1" applyBorder="1"/>
    <xf numFmtId="0" fontId="7" fillId="2" borderId="1" xfId="60" applyFont="1" applyFill="1" applyBorder="1" applyAlignment="1">
      <alignment horizontal="right"/>
    </xf>
    <xf numFmtId="0" fontId="53" fillId="2" borderId="2" xfId="6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vertical="center"/>
    </xf>
    <xf numFmtId="165" fontId="56" fillId="0" borderId="2" xfId="1" applyNumberFormat="1" applyFont="1" applyFill="1" applyBorder="1" applyAlignment="1" applyProtection="1">
      <alignment horizontal="center" vertical="center"/>
      <protection locked="0"/>
    </xf>
    <xf numFmtId="0" fontId="32" fillId="0" borderId="22" xfId="0" applyFont="1" applyFill="1" applyBorder="1" applyAlignment="1">
      <alignment vertical="center"/>
    </xf>
    <xf numFmtId="165" fontId="56" fillId="0" borderId="22" xfId="1" applyNumberFormat="1" applyFont="1" applyFill="1" applyBorder="1" applyAlignment="1" applyProtection="1">
      <alignment horizontal="center" vertical="center"/>
      <protection locked="0"/>
    </xf>
    <xf numFmtId="0" fontId="32" fillId="0" borderId="6" xfId="0" applyFont="1" applyFill="1" applyBorder="1" applyAlignment="1">
      <alignment vertical="center"/>
    </xf>
    <xf numFmtId="165" fontId="56" fillId="0" borderId="6" xfId="1" applyNumberFormat="1" applyFont="1" applyFill="1" applyBorder="1" applyAlignment="1" applyProtection="1">
      <alignment horizontal="center" vertical="center"/>
      <protection locked="0"/>
    </xf>
    <xf numFmtId="0" fontId="32" fillId="0" borderId="2" xfId="2" applyFont="1" applyFill="1" applyBorder="1" applyAlignment="1">
      <alignment vertical="center"/>
    </xf>
    <xf numFmtId="0" fontId="32" fillId="0" borderId="22" xfId="2" applyFont="1" applyFill="1" applyBorder="1" applyAlignment="1">
      <alignment vertical="center"/>
    </xf>
    <xf numFmtId="0" fontId="32" fillId="0" borderId="6" xfId="2" applyFont="1" applyFill="1" applyBorder="1" applyAlignment="1">
      <alignment vertical="center"/>
    </xf>
    <xf numFmtId="0" fontId="58" fillId="0" borderId="2" xfId="2" applyFont="1" applyFill="1" applyBorder="1" applyAlignment="1">
      <alignment vertical="center"/>
    </xf>
    <xf numFmtId="0" fontId="58" fillId="0" borderId="22" xfId="2" applyFont="1" applyFill="1" applyBorder="1" applyAlignment="1">
      <alignment vertical="center"/>
    </xf>
    <xf numFmtId="0" fontId="32" fillId="0" borderId="6" xfId="2" applyFont="1" applyFill="1" applyBorder="1" applyAlignment="1">
      <alignment horizontal="center" vertical="center"/>
    </xf>
    <xf numFmtId="165" fontId="56" fillId="0" borderId="6" xfId="42" applyNumberFormat="1" applyFont="1" applyFill="1" applyBorder="1" applyAlignment="1" applyProtection="1">
      <alignment horizontal="center" vertical="center"/>
      <protection locked="0"/>
    </xf>
    <xf numFmtId="0" fontId="32" fillId="0" borderId="2" xfId="0" applyFont="1" applyFill="1" applyBorder="1" applyAlignment="1">
      <alignment horizontal="left" vertical="center"/>
    </xf>
    <xf numFmtId="0" fontId="58" fillId="0" borderId="22" xfId="40" applyFont="1" applyFill="1" applyBorder="1" applyAlignment="1">
      <alignment horizontal="left" vertical="center"/>
    </xf>
    <xf numFmtId="0" fontId="32" fillId="0" borderId="22" xfId="0" applyFont="1" applyFill="1" applyBorder="1" applyAlignment="1">
      <alignment horizontal="left" vertical="center"/>
    </xf>
    <xf numFmtId="0" fontId="32" fillId="0" borderId="6" xfId="0" applyFont="1" applyFill="1" applyBorder="1" applyAlignment="1">
      <alignment horizontal="left" vertical="center"/>
    </xf>
    <xf numFmtId="0" fontId="32" fillId="0" borderId="2" xfId="2" applyFont="1" applyFill="1" applyBorder="1" applyAlignment="1">
      <alignment horizontal="left" vertical="center"/>
    </xf>
    <xf numFmtId="0" fontId="32" fillId="0" borderId="22" xfId="2" applyFont="1" applyFill="1" applyBorder="1" applyAlignment="1">
      <alignment horizontal="left" vertical="center"/>
    </xf>
    <xf numFmtId="0" fontId="32" fillId="0" borderId="6" xfId="2" applyFont="1" applyFill="1" applyBorder="1" applyAlignment="1">
      <alignment horizontal="left" vertical="center"/>
    </xf>
    <xf numFmtId="0" fontId="32" fillId="0" borderId="2" xfId="40" applyFont="1" applyFill="1" applyBorder="1" applyAlignment="1">
      <alignment vertical="center"/>
    </xf>
    <xf numFmtId="0" fontId="5" fillId="2" borderId="0" xfId="60" applyFill="1"/>
    <xf numFmtId="0" fontId="5" fillId="2" borderId="0" xfId="60" applyFill="1" applyBorder="1"/>
    <xf numFmtId="0" fontId="5" fillId="0" borderId="0" xfId="60" applyFill="1"/>
    <xf numFmtId="0" fontId="5" fillId="0" borderId="0" xfId="60" applyFill="1" applyBorder="1"/>
    <xf numFmtId="0" fontId="0" fillId="2" borderId="0" xfId="0" applyFill="1" applyBorder="1"/>
    <xf numFmtId="0" fontId="5" fillId="0" borderId="0" xfId="50" applyAlignment="1">
      <alignment horizontal="center"/>
    </xf>
    <xf numFmtId="0" fontId="5" fillId="0" borderId="0" xfId="50"/>
    <xf numFmtId="0" fontId="17" fillId="3" borderId="5" xfId="2" applyFont="1" applyFill="1" applyBorder="1" applyAlignment="1">
      <alignment vertical="center"/>
    </xf>
    <xf numFmtId="0" fontId="61" fillId="3" borderId="5" xfId="40" applyFont="1" applyFill="1" applyBorder="1" applyAlignment="1">
      <alignment vertical="center"/>
    </xf>
    <xf numFmtId="49" fontId="17" fillId="3" borderId="5" xfId="2" applyNumberFormat="1" applyFont="1" applyFill="1" applyBorder="1" applyAlignment="1">
      <alignment vertical="center"/>
    </xf>
    <xf numFmtId="49" fontId="17" fillId="3" borderId="5" xfId="2" applyNumberFormat="1" applyFont="1" applyFill="1" applyBorder="1" applyAlignment="1">
      <alignment horizontal="left" vertical="center"/>
    </xf>
    <xf numFmtId="0" fontId="17" fillId="0" borderId="5" xfId="0" applyFont="1" applyBorder="1" applyAlignment="1">
      <alignment horizontal="left" vertical="distributed"/>
    </xf>
    <xf numFmtId="0" fontId="63" fillId="3" borderId="5" xfId="40" applyFont="1" applyFill="1" applyBorder="1" applyAlignment="1">
      <alignment vertical="center"/>
    </xf>
    <xf numFmtId="0" fontId="64" fillId="0" borderId="5" xfId="0" applyFont="1" applyBorder="1" applyAlignment="1">
      <alignment horizontal="left"/>
    </xf>
    <xf numFmtId="49" fontId="17" fillId="0" borderId="5" xfId="0" applyNumberFormat="1" applyFont="1" applyFill="1" applyBorder="1" applyAlignment="1">
      <alignment horizontal="left" vertical="center"/>
    </xf>
    <xf numFmtId="0" fontId="26" fillId="3" borderId="5" xfId="2" applyFont="1" applyFill="1" applyBorder="1" applyAlignment="1">
      <alignment horizontal="left" vertical="center"/>
    </xf>
    <xf numFmtId="49" fontId="26" fillId="3" borderId="6" xfId="2" applyNumberFormat="1" applyFont="1" applyFill="1" applyBorder="1" applyAlignment="1">
      <alignment horizontal="left" vertical="center"/>
    </xf>
    <xf numFmtId="0" fontId="26" fillId="3" borderId="5" xfId="2" applyFont="1" applyFill="1" applyBorder="1" applyAlignment="1">
      <alignment vertical="center"/>
    </xf>
    <xf numFmtId="49" fontId="26" fillId="0" borderId="5" xfId="2" applyNumberFormat="1" applyFont="1" applyFill="1" applyBorder="1" applyAlignment="1">
      <alignment horizontal="left" vertical="center"/>
    </xf>
    <xf numFmtId="0" fontId="26" fillId="0" borderId="5" xfId="2" applyFont="1" applyFill="1" applyBorder="1" applyAlignment="1">
      <alignment vertical="center"/>
    </xf>
    <xf numFmtId="49" fontId="26" fillId="3" borderId="5" xfId="2" applyNumberFormat="1" applyFont="1" applyFill="1" applyBorder="1" applyAlignment="1">
      <alignment horizontal="left" vertical="center"/>
    </xf>
    <xf numFmtId="16" fontId="26" fillId="3" borderId="6" xfId="2" applyNumberFormat="1" applyFont="1" applyFill="1" applyBorder="1" applyAlignment="1">
      <alignment horizontal="left" vertical="center"/>
    </xf>
    <xf numFmtId="0" fontId="26" fillId="3" borderId="6" xfId="2" applyFont="1" applyFill="1" applyBorder="1" applyAlignment="1">
      <alignment horizontal="left" vertical="center"/>
    </xf>
    <xf numFmtId="0" fontId="26" fillId="3" borderId="3" xfId="2" applyFont="1" applyFill="1" applyBorder="1" applyAlignment="1">
      <alignment vertical="center"/>
    </xf>
    <xf numFmtId="49" fontId="26" fillId="0" borderId="6" xfId="2" applyNumberFormat="1" applyFont="1" applyFill="1" applyBorder="1" applyAlignment="1">
      <alignment horizontal="left" vertical="center"/>
    </xf>
    <xf numFmtId="0" fontId="26" fillId="0" borderId="3" xfId="2" applyFont="1" applyFill="1" applyBorder="1" applyAlignment="1">
      <alignment vertical="center"/>
    </xf>
    <xf numFmtId="0" fontId="17" fillId="19" borderId="5" xfId="0" applyFont="1" applyFill="1" applyBorder="1" applyAlignment="1">
      <alignment horizontal="left" vertical="center"/>
    </xf>
    <xf numFmtId="49" fontId="17" fillId="19" borderId="5" xfId="2" applyNumberFormat="1" applyFont="1" applyFill="1" applyBorder="1" applyAlignment="1">
      <alignment vertical="center"/>
    </xf>
    <xf numFmtId="0" fontId="17" fillId="19" borderId="5" xfId="2" applyFont="1" applyFill="1" applyBorder="1" applyAlignment="1">
      <alignment horizontal="left" vertical="center"/>
    </xf>
    <xf numFmtId="49" fontId="17" fillId="19" borderId="5" xfId="2" applyNumberFormat="1" applyFont="1" applyFill="1" applyBorder="1" applyAlignment="1">
      <alignment horizontal="left" vertical="center"/>
    </xf>
    <xf numFmtId="0" fontId="17" fillId="19" borderId="5" xfId="0" applyFont="1" applyFill="1" applyBorder="1" applyAlignment="1">
      <alignment horizontal="left" vertical="distributed"/>
    </xf>
    <xf numFmtId="0" fontId="65" fillId="2" borderId="0" xfId="72" applyFill="1"/>
    <xf numFmtId="0" fontId="8" fillId="2" borderId="1" xfId="72" applyFont="1" applyFill="1" applyBorder="1" applyProtection="1">
      <protection locked="0"/>
    </xf>
    <xf numFmtId="0" fontId="8" fillId="2" borderId="1" xfId="72" applyFont="1" applyFill="1" applyBorder="1" applyAlignment="1" applyProtection="1">
      <alignment horizontal="distributed"/>
      <protection locked="0"/>
    </xf>
    <xf numFmtId="164" fontId="8" fillId="2" borderId="1" xfId="72" applyNumberFormat="1" applyFont="1" applyFill="1" applyBorder="1" applyAlignment="1" applyProtection="1">
      <alignment horizontal="distributed"/>
      <protection locked="0"/>
    </xf>
    <xf numFmtId="0" fontId="8" fillId="2" borderId="1" xfId="1" applyFont="1" applyFill="1" applyBorder="1" applyAlignment="1">
      <alignment horizontal="distributed"/>
    </xf>
    <xf numFmtId="0" fontId="10" fillId="2" borderId="3" xfId="1" applyFont="1" applyFill="1" applyBorder="1" applyAlignment="1">
      <alignment horizontal="center" vertical="center" wrapText="1"/>
    </xf>
    <xf numFmtId="0" fontId="12" fillId="0" borderId="0" xfId="72" applyFont="1"/>
    <xf numFmtId="0" fontId="10" fillId="2" borderId="5" xfId="72" applyFont="1" applyFill="1" applyBorder="1" applyAlignment="1" applyProtection="1">
      <alignment horizontal="center" vertical="center"/>
      <protection locked="0"/>
    </xf>
    <xf numFmtId="0" fontId="10" fillId="2" borderId="6" xfId="72" applyFont="1" applyFill="1" applyBorder="1" applyAlignment="1" applyProtection="1">
      <alignment horizontal="center" vertical="center"/>
      <protection locked="0"/>
    </xf>
    <xf numFmtId="0" fontId="10" fillId="2" borderId="5" xfId="1" applyFont="1" applyFill="1" applyBorder="1" applyAlignment="1">
      <alignment horizontal="distributed" vertical="distributed"/>
    </xf>
    <xf numFmtId="1" fontId="16" fillId="3" borderId="5" xfId="72" applyNumberFormat="1" applyFont="1" applyFill="1" applyBorder="1" applyAlignment="1" applyProtection="1">
      <alignment horizontal="distributed" vertical="center"/>
      <protection locked="0"/>
    </xf>
    <xf numFmtId="0" fontId="26" fillId="3" borderId="5" xfId="72" applyFont="1" applyFill="1" applyBorder="1" applyAlignment="1">
      <alignment horizontal="left" vertical="center" wrapText="1"/>
    </xf>
    <xf numFmtId="0" fontId="26" fillId="0" borderId="5" xfId="72" applyFont="1" applyBorder="1" applyAlignment="1">
      <alignment horizontal="left" vertical="distributed" wrapText="1"/>
    </xf>
    <xf numFmtId="0" fontId="26" fillId="0" borderId="5" xfId="72" applyFont="1" applyBorder="1" applyAlignment="1">
      <alignment vertical="distributed" wrapText="1"/>
    </xf>
    <xf numFmtId="164" fontId="18" fillId="3" borderId="3" xfId="72" applyNumberFormat="1" applyFont="1" applyFill="1" applyBorder="1" applyAlignment="1" applyProtection="1">
      <alignment horizontal="center" vertical="center"/>
      <protection locked="0"/>
    </xf>
    <xf numFmtId="164" fontId="18" fillId="3" borderId="4" xfId="72" applyNumberFormat="1" applyFont="1" applyFill="1" applyBorder="1" applyAlignment="1" applyProtection="1">
      <alignment horizontal="center" vertical="center"/>
      <protection locked="0"/>
    </xf>
    <xf numFmtId="164" fontId="18" fillId="3" borderId="7" xfId="72" applyNumberFormat="1" applyFont="1" applyFill="1" applyBorder="1" applyAlignment="1" applyProtection="1">
      <alignment horizontal="center" vertical="center"/>
      <protection locked="0"/>
    </xf>
    <xf numFmtId="164" fontId="18" fillId="20" borderId="4" xfId="1" applyNumberFormat="1" applyFont="1" applyFill="1" applyBorder="1" applyAlignment="1">
      <alignment horizontal="center" vertical="center"/>
    </xf>
    <xf numFmtId="165" fontId="20" fillId="2" borderId="5" xfId="72" applyNumberFormat="1" applyFont="1" applyFill="1" applyBorder="1" applyAlignment="1" applyProtection="1">
      <alignment horizontal="distributed" vertical="center"/>
      <protection locked="0"/>
    </xf>
    <xf numFmtId="2" fontId="20" fillId="2" borderId="5" xfId="72" applyNumberFormat="1" applyFont="1" applyFill="1" applyBorder="1" applyAlignment="1" applyProtection="1">
      <alignment horizontal="distributed" vertical="center"/>
      <protection locked="0"/>
    </xf>
    <xf numFmtId="165" fontId="28" fillId="3" borderId="5" xfId="1" applyNumberFormat="1" applyFont="1" applyFill="1" applyBorder="1" applyAlignment="1" applyProtection="1">
      <alignment horizontal="center" vertical="center"/>
      <protection locked="0"/>
    </xf>
    <xf numFmtId="164" fontId="18" fillId="3" borderId="5" xfId="72" applyNumberFormat="1" applyFont="1" applyFill="1" applyBorder="1" applyAlignment="1" applyProtection="1">
      <alignment horizontal="center" vertical="center"/>
      <protection locked="0"/>
    </xf>
    <xf numFmtId="165" fontId="26" fillId="3" borderId="5" xfId="1" applyNumberFormat="1" applyFont="1" applyFill="1" applyBorder="1" applyAlignment="1" applyProtection="1">
      <alignment horizontal="center" vertical="center"/>
      <protection locked="0"/>
    </xf>
    <xf numFmtId="2" fontId="24" fillId="3" borderId="5" xfId="72" applyNumberFormat="1" applyFont="1" applyFill="1" applyBorder="1" applyAlignment="1" applyProtection="1">
      <alignment horizontal="center" vertical="center"/>
      <protection locked="0"/>
    </xf>
    <xf numFmtId="165" fontId="22" fillId="3" borderId="5" xfId="72" applyNumberFormat="1" applyFont="1" applyFill="1" applyBorder="1" applyAlignment="1" applyProtection="1">
      <alignment horizontal="center" vertical="center"/>
      <protection locked="0"/>
    </xf>
    <xf numFmtId="0" fontId="5" fillId="3" borderId="0" xfId="72" applyFont="1" applyFill="1" applyAlignment="1">
      <alignment vertical="center"/>
    </xf>
    <xf numFmtId="2" fontId="68" fillId="3" borderId="0" xfId="72" applyNumberFormat="1" applyFont="1" applyFill="1" applyAlignment="1">
      <alignment vertical="center"/>
    </xf>
    <xf numFmtId="1" fontId="16" fillId="19" borderId="5" xfId="72" applyNumberFormat="1" applyFont="1" applyFill="1" applyBorder="1" applyAlignment="1" applyProtection="1">
      <alignment horizontal="distributed" vertical="center"/>
      <protection locked="0"/>
    </xf>
    <xf numFmtId="0" fontId="26" fillId="19" borderId="2" xfId="72" applyFont="1" applyFill="1" applyBorder="1" applyAlignment="1">
      <alignment horizontal="left" vertical="center" wrapText="1"/>
    </xf>
    <xf numFmtId="49" fontId="26" fillId="19" borderId="6" xfId="2" applyNumberFormat="1" applyFont="1" applyFill="1" applyBorder="1" applyAlignment="1">
      <alignment horizontal="left" vertical="center"/>
    </xf>
    <xf numFmtId="49" fontId="26" fillId="19" borderId="5" xfId="2" applyNumberFormat="1" applyFont="1" applyFill="1" applyBorder="1" applyAlignment="1">
      <alignment horizontal="left" vertical="center"/>
    </xf>
    <xf numFmtId="0" fontId="26" fillId="19" borderId="5" xfId="72" applyFont="1" applyFill="1" applyBorder="1" applyAlignment="1">
      <alignment horizontal="left" vertical="distributed" wrapText="1"/>
    </xf>
    <xf numFmtId="0" fontId="26" fillId="19" borderId="5" xfId="72" applyFont="1" applyFill="1" applyBorder="1" applyAlignment="1">
      <alignment vertical="distributed" wrapText="1"/>
    </xf>
    <xf numFmtId="164" fontId="18" fillId="19" borderId="3" xfId="72" applyNumberFormat="1" applyFont="1" applyFill="1" applyBorder="1" applyAlignment="1" applyProtection="1">
      <alignment horizontal="center" vertical="center"/>
      <protection locked="0"/>
    </xf>
    <xf numFmtId="164" fontId="18" fillId="19" borderId="4" xfId="72" applyNumberFormat="1" applyFont="1" applyFill="1" applyBorder="1" applyAlignment="1" applyProtection="1">
      <alignment horizontal="center" vertical="center"/>
      <protection locked="0"/>
    </xf>
    <xf numFmtId="164" fontId="18" fillId="19" borderId="7" xfId="72" applyNumberFormat="1" applyFont="1" applyFill="1" applyBorder="1" applyAlignment="1" applyProtection="1">
      <alignment horizontal="center" vertical="center"/>
      <protection locked="0"/>
    </xf>
    <xf numFmtId="164" fontId="18" fillId="21" borderId="4" xfId="1" applyNumberFormat="1" applyFont="1" applyFill="1" applyBorder="1" applyAlignment="1">
      <alignment horizontal="center" vertical="center"/>
    </xf>
    <xf numFmtId="165" fontId="20" fillId="19" borderId="5" xfId="72" applyNumberFormat="1" applyFont="1" applyFill="1" applyBorder="1" applyAlignment="1" applyProtection="1">
      <alignment horizontal="distributed" vertical="center"/>
      <protection locked="0"/>
    </xf>
    <xf numFmtId="2" fontId="20" fillId="19" borderId="5" xfId="72" applyNumberFormat="1" applyFont="1" applyFill="1" applyBorder="1" applyAlignment="1" applyProtection="1">
      <alignment horizontal="distributed" vertical="center"/>
      <protection locked="0"/>
    </xf>
    <xf numFmtId="165" fontId="28" fillId="19" borderId="5" xfId="1" applyNumberFormat="1" applyFont="1" applyFill="1" applyBorder="1" applyAlignment="1" applyProtection="1">
      <alignment horizontal="center" vertical="center"/>
      <protection locked="0"/>
    </xf>
    <xf numFmtId="164" fontId="18" fillId="19" borderId="5" xfId="72" applyNumberFormat="1" applyFont="1" applyFill="1" applyBorder="1" applyAlignment="1" applyProtection="1">
      <alignment horizontal="center" vertical="center"/>
      <protection locked="0"/>
    </xf>
    <xf numFmtId="165" fontId="21" fillId="19" borderId="5" xfId="1" applyNumberFormat="1" applyFont="1" applyFill="1" applyBorder="1" applyAlignment="1" applyProtection="1">
      <alignment horizontal="center" vertical="center"/>
      <protection locked="0"/>
    </xf>
    <xf numFmtId="165" fontId="22" fillId="19" borderId="5" xfId="1" applyNumberFormat="1" applyFont="1" applyFill="1" applyBorder="1" applyAlignment="1" applyProtection="1">
      <alignment horizontal="center" vertical="center"/>
      <protection locked="0"/>
    </xf>
    <xf numFmtId="165" fontId="26" fillId="19" borderId="5" xfId="1" applyNumberFormat="1" applyFont="1" applyFill="1" applyBorder="1" applyAlignment="1" applyProtection="1">
      <alignment horizontal="center" vertical="center"/>
      <protection locked="0"/>
    </xf>
    <xf numFmtId="164" fontId="24" fillId="19" borderId="5" xfId="72" applyNumberFormat="1" applyFont="1" applyFill="1" applyBorder="1" applyAlignment="1" applyProtection="1">
      <alignment horizontal="center" vertical="center"/>
      <protection locked="0"/>
    </xf>
    <xf numFmtId="165" fontId="22" fillId="19" borderId="5" xfId="72" applyNumberFormat="1" applyFont="1" applyFill="1" applyBorder="1" applyAlignment="1" applyProtection="1">
      <alignment horizontal="center" vertical="center"/>
      <protection locked="0"/>
    </xf>
    <xf numFmtId="0" fontId="5" fillId="19" borderId="0" xfId="72" applyFont="1" applyFill="1" applyAlignment="1">
      <alignment vertical="center"/>
    </xf>
    <xf numFmtId="2" fontId="68" fillId="19" borderId="0" xfId="72" applyNumberFormat="1" applyFont="1" applyFill="1" applyAlignment="1">
      <alignment vertical="center"/>
    </xf>
    <xf numFmtId="0" fontId="26" fillId="0" borderId="5" xfId="72" applyFont="1" applyFill="1" applyBorder="1" applyAlignment="1">
      <alignment vertical="center"/>
    </xf>
    <xf numFmtId="0" fontId="26" fillId="0" borderId="6" xfId="72" applyFont="1" applyFill="1" applyBorder="1" applyAlignment="1">
      <alignment horizontal="left" vertical="center"/>
    </xf>
    <xf numFmtId="0" fontId="26" fillId="0" borderId="5" xfId="72" applyFont="1" applyFill="1" applyBorder="1" applyAlignment="1">
      <alignment horizontal="left" vertical="center"/>
    </xf>
    <xf numFmtId="6" fontId="26" fillId="0" borderId="5" xfId="2" applyNumberFormat="1" applyFont="1" applyFill="1" applyBorder="1" applyAlignment="1">
      <alignment horizontal="left" vertical="center"/>
    </xf>
    <xf numFmtId="6" fontId="26" fillId="3" borderId="6" xfId="2" applyNumberFormat="1" applyFont="1" applyFill="1" applyBorder="1" applyAlignment="1">
      <alignment horizontal="left" vertical="center"/>
    </xf>
    <xf numFmtId="164" fontId="18" fillId="3" borderId="1" xfId="72" applyNumberFormat="1" applyFont="1" applyFill="1" applyBorder="1" applyAlignment="1" applyProtection="1">
      <alignment horizontal="center" vertical="center"/>
      <protection locked="0"/>
    </xf>
    <xf numFmtId="164" fontId="18" fillId="3" borderId="8" xfId="72" applyNumberFormat="1" applyFont="1" applyFill="1" applyBorder="1" applyAlignment="1" applyProtection="1">
      <alignment horizontal="center" vertical="center"/>
      <protection locked="0"/>
    </xf>
    <xf numFmtId="164" fontId="18" fillId="3" borderId="9" xfId="72" applyNumberFormat="1" applyFont="1" applyFill="1" applyBorder="1" applyAlignment="1" applyProtection="1">
      <alignment horizontal="center" vertical="center"/>
      <protection locked="0"/>
    </xf>
    <xf numFmtId="164" fontId="18" fillId="20" borderId="1" xfId="1" applyNumberFormat="1" applyFont="1" applyFill="1" applyBorder="1" applyAlignment="1">
      <alignment horizontal="center" vertical="center"/>
    </xf>
    <xf numFmtId="165" fontId="20" fillId="2" borderId="6" xfId="72" applyNumberFormat="1" applyFont="1" applyFill="1" applyBorder="1" applyAlignment="1" applyProtection="1">
      <alignment horizontal="distributed" vertical="center"/>
      <protection locked="0"/>
    </xf>
    <xf numFmtId="2" fontId="20" fillId="2" borderId="6" xfId="72" applyNumberFormat="1" applyFont="1" applyFill="1" applyBorder="1" applyAlignment="1" applyProtection="1">
      <alignment horizontal="distributed" vertical="center"/>
      <protection locked="0"/>
    </xf>
    <xf numFmtId="165" fontId="28" fillId="3" borderId="6" xfId="1" applyNumberFormat="1" applyFont="1" applyFill="1" applyBorder="1" applyAlignment="1" applyProtection="1">
      <alignment horizontal="center" vertical="center"/>
      <protection locked="0"/>
    </xf>
    <xf numFmtId="164" fontId="18" fillId="3" borderId="6" xfId="72" applyNumberFormat="1" applyFont="1" applyFill="1" applyBorder="1" applyAlignment="1" applyProtection="1">
      <alignment horizontal="center" vertical="center"/>
      <protection locked="0"/>
    </xf>
    <xf numFmtId="2" fontId="24" fillId="3" borderId="6" xfId="72" applyNumberFormat="1" applyFont="1" applyFill="1" applyBorder="1" applyAlignment="1" applyProtection="1">
      <alignment horizontal="center" vertical="center"/>
      <protection locked="0"/>
    </xf>
    <xf numFmtId="16" fontId="26" fillId="3" borderId="5" xfId="72" applyNumberFormat="1" applyFont="1" applyFill="1" applyBorder="1" applyAlignment="1">
      <alignment horizontal="left" vertical="center" wrapText="1"/>
    </xf>
    <xf numFmtId="0" fontId="26" fillId="3" borderId="6" xfId="72" applyFont="1" applyFill="1" applyBorder="1" applyAlignment="1">
      <alignment horizontal="left" vertical="center"/>
    </xf>
    <xf numFmtId="0" fontId="26" fillId="3" borderId="5" xfId="72" applyFont="1" applyFill="1" applyBorder="1" applyAlignment="1">
      <alignment horizontal="left" vertical="center"/>
    </xf>
    <xf numFmtId="164" fontId="24" fillId="3" borderId="5" xfId="72" applyNumberFormat="1" applyFont="1" applyFill="1" applyBorder="1" applyAlignment="1" applyProtection="1">
      <alignment horizontal="center" vertical="center"/>
      <protection locked="0"/>
    </xf>
    <xf numFmtId="0" fontId="26" fillId="19" borderId="5" xfId="72" applyFont="1" applyFill="1" applyBorder="1" applyAlignment="1">
      <alignment vertical="center"/>
    </xf>
    <xf numFmtId="0" fontId="26" fillId="19" borderId="6" xfId="72" applyFont="1" applyFill="1" applyBorder="1" applyAlignment="1">
      <alignment horizontal="left" vertical="center"/>
    </xf>
    <xf numFmtId="0" fontId="26" fillId="19" borderId="5" xfId="72" applyFont="1" applyFill="1" applyBorder="1" applyAlignment="1">
      <alignment horizontal="left" vertical="center"/>
    </xf>
    <xf numFmtId="0" fontId="26" fillId="19" borderId="5" xfId="2" applyFont="1" applyFill="1" applyBorder="1" applyAlignment="1">
      <alignment vertical="center"/>
    </xf>
    <xf numFmtId="2" fontId="24" fillId="19" borderId="5" xfId="72" applyNumberFormat="1" applyFont="1" applyFill="1" applyBorder="1" applyAlignment="1" applyProtection="1">
      <alignment horizontal="center" vertical="center"/>
      <protection locked="0"/>
    </xf>
    <xf numFmtId="164" fontId="24" fillId="3" borderId="6" xfId="72" applyNumberFormat="1" applyFont="1" applyFill="1" applyBorder="1" applyAlignment="1" applyProtection="1">
      <alignment horizontal="center" vertical="center"/>
      <protection locked="0"/>
    </xf>
    <xf numFmtId="0" fontId="26" fillId="19" borderId="5" xfId="2" applyFont="1" applyFill="1" applyBorder="1" applyAlignment="1">
      <alignment horizontal="left" vertical="center"/>
    </xf>
    <xf numFmtId="16" fontId="26" fillId="19" borderId="6" xfId="2" applyNumberFormat="1" applyFont="1" applyFill="1" applyBorder="1" applyAlignment="1">
      <alignment horizontal="left" vertical="center"/>
    </xf>
    <xf numFmtId="0" fontId="26" fillId="19" borderId="23" xfId="2" applyFont="1" applyFill="1" applyBorder="1" applyAlignment="1">
      <alignment vertical="center"/>
    </xf>
    <xf numFmtId="0" fontId="17" fillId="3" borderId="5" xfId="72" applyFont="1" applyFill="1" applyBorder="1" applyAlignment="1">
      <alignment horizontal="left" vertical="center"/>
    </xf>
    <xf numFmtId="164" fontId="18" fillId="0" borderId="4" xfId="72" applyNumberFormat="1" applyFont="1" applyFill="1" applyBorder="1" applyAlignment="1" applyProtection="1">
      <alignment horizontal="center" vertical="center"/>
      <protection locked="0"/>
    </xf>
    <xf numFmtId="164" fontId="18" fillId="0" borderId="4" xfId="1" applyNumberFormat="1" applyFont="1" applyFill="1" applyBorder="1" applyAlignment="1">
      <alignment horizontal="center" vertical="center"/>
    </xf>
    <xf numFmtId="0" fontId="17" fillId="0" borderId="5" xfId="72" applyFont="1" applyFill="1" applyBorder="1" applyAlignment="1">
      <alignment horizontal="left" vertical="center"/>
    </xf>
    <xf numFmtId="164" fontId="18" fillId="0" borderId="1" xfId="72" applyNumberFormat="1" applyFont="1" applyFill="1" applyBorder="1" applyAlignment="1" applyProtection="1">
      <alignment horizontal="center" vertical="center"/>
      <protection locked="0"/>
    </xf>
    <xf numFmtId="164" fontId="18" fillId="0" borderId="1" xfId="1" applyNumberFormat="1" applyFont="1" applyFill="1" applyBorder="1" applyAlignment="1">
      <alignment horizontal="center" vertical="center"/>
    </xf>
    <xf numFmtId="164" fontId="18" fillId="0" borderId="19" xfId="1" applyNumberFormat="1" applyFont="1" applyFill="1" applyBorder="1" applyAlignment="1">
      <alignment horizontal="center" vertical="center"/>
    </xf>
    <xf numFmtId="164" fontId="18" fillId="20" borderId="19" xfId="1" applyNumberFormat="1" applyFont="1" applyFill="1" applyBorder="1" applyAlignment="1">
      <alignment horizontal="center" vertical="center"/>
    </xf>
    <xf numFmtId="1" fontId="16" fillId="3" borderId="0" xfId="72" applyNumberFormat="1" applyFont="1" applyFill="1" applyBorder="1" applyAlignment="1" applyProtection="1">
      <alignment horizontal="distributed" vertical="center"/>
      <protection locked="0"/>
    </xf>
    <xf numFmtId="0" fontId="17" fillId="0" borderId="0" xfId="72" applyFont="1" applyFill="1" applyBorder="1" applyAlignment="1">
      <alignment vertical="center"/>
    </xf>
    <xf numFmtId="49" fontId="17" fillId="0" borderId="0" xfId="72" applyNumberFormat="1" applyFont="1" applyFill="1" applyBorder="1" applyAlignment="1">
      <alignment horizontal="center" vertical="center"/>
    </xf>
    <xf numFmtId="49" fontId="17" fillId="3" borderId="0" xfId="2" applyNumberFormat="1" applyFont="1" applyFill="1" applyBorder="1" applyAlignment="1">
      <alignment horizontal="left" vertical="center"/>
    </xf>
    <xf numFmtId="0" fontId="17" fillId="0" borderId="0" xfId="72" applyFont="1" applyFill="1" applyBorder="1" applyAlignment="1">
      <alignment horizontal="left" vertical="center"/>
    </xf>
    <xf numFmtId="164" fontId="18" fillId="0" borderId="0" xfId="72" applyNumberFormat="1" applyFont="1" applyFill="1" applyBorder="1" applyAlignment="1" applyProtection="1">
      <alignment horizontal="center" vertical="center"/>
      <protection locked="0"/>
    </xf>
    <xf numFmtId="164" fontId="18" fillId="0" borderId="0" xfId="1" applyNumberFormat="1" applyFont="1" applyFill="1" applyBorder="1" applyAlignment="1">
      <alignment horizontal="center" vertical="center"/>
    </xf>
    <xf numFmtId="165" fontId="20" fillId="2" borderId="0" xfId="72" applyNumberFormat="1" applyFont="1" applyFill="1" applyBorder="1" applyAlignment="1" applyProtection="1">
      <alignment horizontal="distributed" vertical="center"/>
      <protection locked="0"/>
    </xf>
    <xf numFmtId="2" fontId="20" fillId="2" borderId="0" xfId="72" applyNumberFormat="1" applyFont="1" applyFill="1" applyBorder="1" applyAlignment="1" applyProtection="1">
      <alignment horizontal="distributed" vertical="center"/>
      <protection locked="0"/>
    </xf>
    <xf numFmtId="165" fontId="28" fillId="3" borderId="0" xfId="1" applyNumberFormat="1" applyFont="1" applyFill="1" applyBorder="1" applyAlignment="1" applyProtection="1">
      <alignment horizontal="center" vertical="center"/>
      <protection locked="0"/>
    </xf>
    <xf numFmtId="164" fontId="18" fillId="3" borderId="0" xfId="72" applyNumberFormat="1" applyFont="1" applyFill="1" applyBorder="1" applyAlignment="1" applyProtection="1">
      <alignment horizontal="center" vertical="center"/>
      <protection locked="0"/>
    </xf>
    <xf numFmtId="165" fontId="21" fillId="3" borderId="0" xfId="1" applyNumberFormat="1" applyFont="1" applyFill="1" applyBorder="1" applyAlignment="1" applyProtection="1">
      <alignment horizontal="center" vertical="center"/>
      <protection locked="0"/>
    </xf>
    <xf numFmtId="164" fontId="18" fillId="20" borderId="0" xfId="1" applyNumberFormat="1" applyFont="1" applyFill="1" applyBorder="1" applyAlignment="1">
      <alignment horizontal="center" vertical="center"/>
    </xf>
    <xf numFmtId="165" fontId="22" fillId="3" borderId="0" xfId="1" applyNumberFormat="1" applyFont="1" applyFill="1" applyBorder="1" applyAlignment="1" applyProtection="1">
      <alignment horizontal="center" vertical="center"/>
      <protection locked="0"/>
    </xf>
    <xf numFmtId="2" fontId="24" fillId="3" borderId="0" xfId="72" applyNumberFormat="1" applyFont="1" applyFill="1" applyBorder="1" applyAlignment="1" applyProtection="1">
      <alignment horizontal="center" vertical="center"/>
      <protection locked="0"/>
    </xf>
    <xf numFmtId="165" fontId="22" fillId="3" borderId="0" xfId="72" applyNumberFormat="1" applyFont="1" applyFill="1" applyBorder="1" applyAlignment="1" applyProtection="1">
      <alignment horizontal="center" vertical="center"/>
      <protection locked="0"/>
    </xf>
    <xf numFmtId="0" fontId="65" fillId="0" borderId="0" xfId="72" applyBorder="1" applyProtection="1">
      <protection locked="0"/>
    </xf>
    <xf numFmtId="0" fontId="65" fillId="0" borderId="0" xfId="72" applyBorder="1" applyAlignment="1" applyProtection="1">
      <alignment horizontal="center"/>
      <protection locked="0"/>
    </xf>
    <xf numFmtId="0" fontId="65" fillId="0" borderId="0" xfId="72" applyFill="1" applyBorder="1" applyAlignment="1" applyProtection="1">
      <alignment horizontal="center"/>
      <protection locked="0"/>
    </xf>
    <xf numFmtId="0" fontId="65" fillId="0" borderId="0" xfId="72" applyFill="1" applyBorder="1" applyProtection="1">
      <protection locked="0"/>
    </xf>
    <xf numFmtId="0" fontId="5" fillId="0" borderId="0" xfId="1" applyBorder="1"/>
    <xf numFmtId="0" fontId="65" fillId="0" borderId="0" xfId="72" applyBorder="1" applyAlignment="1" applyProtection="1">
      <protection locked="0"/>
    </xf>
    <xf numFmtId="0" fontId="5" fillId="0" borderId="0" xfId="72" applyFont="1" applyBorder="1" applyProtection="1">
      <protection locked="0"/>
    </xf>
    <xf numFmtId="0" fontId="65" fillId="0" borderId="0" xfId="72" applyBorder="1"/>
    <xf numFmtId="0" fontId="65" fillId="2" borderId="0" xfId="72" applyFill="1" applyAlignment="1" applyProtection="1">
      <alignment horizontal="left"/>
      <protection locked="0"/>
    </xf>
    <xf numFmtId="0" fontId="5" fillId="2" borderId="0" xfId="72" applyFont="1" applyFill="1" applyAlignment="1" applyProtection="1">
      <alignment horizontal="left"/>
      <protection locked="0"/>
    </xf>
    <xf numFmtId="0" fontId="5" fillId="0" borderId="0" xfId="1"/>
    <xf numFmtId="0" fontId="65" fillId="2" borderId="0" xfId="72" applyFill="1" applyAlignment="1" applyProtection="1">
      <protection locked="0"/>
    </xf>
    <xf numFmtId="0" fontId="65" fillId="0" borderId="0" xfId="72" applyProtection="1">
      <protection locked="0"/>
    </xf>
    <xf numFmtId="0" fontId="65" fillId="0" borderId="0" xfId="72" applyAlignment="1" applyProtection="1">
      <alignment horizontal="center"/>
      <protection locked="0"/>
    </xf>
    <xf numFmtId="0" fontId="65" fillId="0" borderId="0" xfId="72" applyFill="1" applyAlignment="1" applyProtection="1">
      <alignment horizontal="center"/>
      <protection locked="0"/>
    </xf>
    <xf numFmtId="0" fontId="65" fillId="0" borderId="0" xfId="72" applyFill="1" applyProtection="1">
      <protection locked="0"/>
    </xf>
    <xf numFmtId="0" fontId="5" fillId="0" borderId="0" xfId="72" applyFont="1" applyProtection="1">
      <protection locked="0"/>
    </xf>
    <xf numFmtId="0" fontId="65" fillId="0" borderId="0" xfId="72"/>
    <xf numFmtId="0" fontId="69" fillId="0" borderId="5" xfId="2" applyFont="1" applyFill="1" applyBorder="1" applyAlignment="1">
      <alignment vertical="center"/>
    </xf>
    <xf numFmtId="0" fontId="69" fillId="0" borderId="3" xfId="2" applyFont="1" applyFill="1" applyBorder="1" applyAlignment="1">
      <alignment vertical="center"/>
    </xf>
    <xf numFmtId="0" fontId="10" fillId="2" borderId="6" xfId="72" applyFont="1" applyFill="1" applyBorder="1" applyAlignment="1" applyProtection="1">
      <alignment horizontal="center" vertical="center"/>
      <protection locked="0"/>
    </xf>
    <xf numFmtId="165" fontId="56" fillId="0" borderId="2" xfId="42" applyNumberFormat="1" applyFont="1" applyFill="1" applyBorder="1" applyAlignment="1" applyProtection="1">
      <alignment horizontal="center" vertical="center"/>
      <protection locked="0"/>
    </xf>
    <xf numFmtId="165" fontId="56" fillId="0" borderId="22" xfId="42" applyNumberFormat="1" applyFont="1" applyFill="1" applyBorder="1" applyAlignment="1" applyProtection="1">
      <alignment horizontal="center" vertical="center"/>
      <protection locked="0"/>
    </xf>
    <xf numFmtId="164" fontId="18" fillId="0" borderId="7" xfId="0" applyNumberFormat="1" applyFont="1" applyFill="1" applyBorder="1" applyAlignment="1" applyProtection="1">
      <alignment horizontal="center" vertical="center"/>
      <protection locked="0"/>
    </xf>
    <xf numFmtId="165" fontId="20" fillId="2" borderId="5" xfId="0" applyNumberFormat="1" applyFont="1" applyFill="1" applyBorder="1" applyAlignment="1" applyProtection="1">
      <alignment horizontal="distributed" vertical="center"/>
      <protection locked="0"/>
    </xf>
    <xf numFmtId="2" fontId="20" fillId="2" borderId="5" xfId="0" applyNumberFormat="1" applyFont="1" applyFill="1" applyBorder="1" applyAlignment="1" applyProtection="1">
      <alignment horizontal="distributed" vertical="center"/>
      <protection locked="0"/>
    </xf>
    <xf numFmtId="164" fontId="24" fillId="3" borderId="5" xfId="0" applyNumberFormat="1" applyFont="1" applyFill="1" applyBorder="1" applyAlignment="1" applyProtection="1">
      <alignment horizontal="center" vertical="center"/>
      <protection locked="0"/>
    </xf>
    <xf numFmtId="164" fontId="18" fillId="0" borderId="1" xfId="0" applyNumberFormat="1" applyFont="1" applyFill="1" applyBorder="1" applyAlignment="1" applyProtection="1">
      <alignment horizontal="center" vertical="center"/>
      <protection locked="0"/>
    </xf>
    <xf numFmtId="164" fontId="18" fillId="0" borderId="8" xfId="0" applyNumberFormat="1" applyFont="1" applyFill="1" applyBorder="1" applyAlignment="1" applyProtection="1">
      <alignment horizontal="center" vertical="center"/>
      <protection locked="0"/>
    </xf>
    <xf numFmtId="164" fontId="18" fillId="0" borderId="9" xfId="0" applyNumberFormat="1" applyFont="1" applyFill="1" applyBorder="1" applyAlignment="1" applyProtection="1">
      <alignment horizontal="center" vertical="center"/>
      <protection locked="0"/>
    </xf>
    <xf numFmtId="165" fontId="20" fillId="2" borderId="6" xfId="0" applyNumberFormat="1" applyFont="1" applyFill="1" applyBorder="1" applyAlignment="1" applyProtection="1">
      <alignment horizontal="distributed" vertical="center"/>
      <protection locked="0"/>
    </xf>
    <xf numFmtId="2" fontId="20" fillId="2" borderId="6" xfId="0" applyNumberFormat="1" applyFont="1" applyFill="1" applyBorder="1" applyAlignment="1" applyProtection="1">
      <alignment horizontal="distributed" vertical="center"/>
      <protection locked="0"/>
    </xf>
    <xf numFmtId="165" fontId="26" fillId="3" borderId="6" xfId="1" applyNumberFormat="1" applyFont="1" applyFill="1" applyBorder="1" applyAlignment="1" applyProtection="1">
      <alignment horizontal="center" vertical="center"/>
      <protection locked="0"/>
    </xf>
    <xf numFmtId="49" fontId="17" fillId="0" borderId="0" xfId="2" applyNumberFormat="1" applyFont="1" applyFill="1" applyBorder="1" applyAlignment="1">
      <alignment horizontal="left" vertical="center"/>
    </xf>
    <xf numFmtId="0" fontId="17" fillId="3" borderId="6" xfId="2" applyFont="1" applyFill="1" applyBorder="1" applyAlignment="1">
      <alignment vertical="center"/>
    </xf>
    <xf numFmtId="0" fontId="17" fillId="22" borderId="5" xfId="2" applyFont="1" applyFill="1" applyBorder="1" applyAlignment="1">
      <alignment horizontal="left" vertical="center"/>
    </xf>
    <xf numFmtId="165" fontId="21" fillId="22" borderId="5" xfId="1" applyNumberFormat="1" applyFont="1" applyFill="1" applyBorder="1" applyAlignment="1" applyProtection="1">
      <alignment horizontal="center" vertical="center"/>
      <protection locked="0"/>
    </xf>
    <xf numFmtId="165" fontId="22" fillId="22" borderId="5" xfId="1" applyNumberFormat="1" applyFont="1" applyFill="1" applyBorder="1" applyAlignment="1" applyProtection="1">
      <alignment horizontal="center" vertical="center"/>
      <protection locked="0"/>
    </xf>
    <xf numFmtId="0" fontId="5" fillId="22" borderId="0" xfId="72" applyFont="1" applyFill="1" applyAlignment="1">
      <alignment vertical="center"/>
    </xf>
    <xf numFmtId="0" fontId="7" fillId="2" borderId="1" xfId="72" applyFont="1" applyFill="1" applyBorder="1" applyAlignment="1" applyProtection="1">
      <alignment horizontal="left"/>
      <protection locked="0"/>
    </xf>
    <xf numFmtId="0" fontId="16" fillId="2" borderId="5" xfId="72" applyFont="1" applyFill="1" applyBorder="1" applyAlignment="1" applyProtection="1">
      <alignment horizontal="distributed" vertical="distributed"/>
      <protection locked="0"/>
    </xf>
    <xf numFmtId="0" fontId="61" fillId="3" borderId="5" xfId="74" applyFont="1" applyFill="1" applyBorder="1" applyAlignment="1">
      <alignment vertical="center"/>
    </xf>
    <xf numFmtId="0" fontId="61" fillId="3" borderId="5" xfId="74" applyFont="1" applyFill="1" applyBorder="1" applyAlignment="1">
      <alignment horizontal="left" vertical="center"/>
    </xf>
    <xf numFmtId="0" fontId="17" fillId="0" borderId="5" xfId="72" applyFont="1" applyBorder="1" applyAlignment="1">
      <alignment horizontal="left" vertical="center"/>
    </xf>
    <xf numFmtId="0" fontId="17" fillId="0" borderId="5" xfId="72" applyFont="1" applyBorder="1" applyAlignment="1">
      <alignment vertical="center"/>
    </xf>
    <xf numFmtId="2" fontId="20" fillId="2" borderId="4" xfId="72" applyNumberFormat="1" applyFont="1" applyFill="1" applyBorder="1" applyAlignment="1" applyProtection="1">
      <alignment horizontal="center" vertical="center"/>
      <protection locked="0"/>
    </xf>
    <xf numFmtId="165" fontId="18" fillId="3" borderId="5" xfId="72" applyNumberFormat="1" applyFont="1" applyFill="1" applyBorder="1" applyAlignment="1" applyProtection="1">
      <alignment horizontal="center" vertical="center"/>
      <protection locked="0"/>
    </xf>
    <xf numFmtId="2" fontId="20" fillId="2" borderId="4" xfId="72" applyNumberFormat="1" applyFont="1" applyFill="1" applyBorder="1" applyAlignment="1" applyProtection="1">
      <alignment horizontal="distributed" vertical="center"/>
      <protection locked="0"/>
    </xf>
    <xf numFmtId="2" fontId="20" fillId="2" borderId="1" xfId="72" applyNumberFormat="1" applyFont="1" applyFill="1" applyBorder="1" applyAlignment="1" applyProtection="1">
      <alignment horizontal="distributed"/>
      <protection locked="0"/>
    </xf>
    <xf numFmtId="2" fontId="18" fillId="3" borderId="5" xfId="72" applyNumberFormat="1" applyFont="1" applyFill="1" applyBorder="1" applyAlignment="1" applyProtection="1">
      <alignment horizontal="center" vertical="center"/>
      <protection locked="0"/>
    </xf>
    <xf numFmtId="0" fontId="17" fillId="0" borderId="5" xfId="72" applyFont="1" applyFill="1" applyBorder="1" applyAlignment="1">
      <alignment vertical="center"/>
    </xf>
    <xf numFmtId="0" fontId="17" fillId="3" borderId="5" xfId="72" applyFont="1" applyFill="1" applyBorder="1" applyAlignment="1">
      <alignment vertical="center"/>
    </xf>
    <xf numFmtId="2" fontId="20" fillId="2" borderId="0" xfId="72" applyNumberFormat="1" applyFont="1" applyFill="1" applyBorder="1" applyAlignment="1" applyProtection="1">
      <alignment horizontal="distributed"/>
      <protection locked="0"/>
    </xf>
    <xf numFmtId="164" fontId="18" fillId="3" borderId="2" xfId="72" applyNumberFormat="1" applyFont="1" applyFill="1" applyBorder="1" applyAlignment="1" applyProtection="1">
      <alignment horizontal="center" vertical="center"/>
      <protection locked="0"/>
    </xf>
    <xf numFmtId="165" fontId="18" fillId="3" borderId="2" xfId="72" applyNumberFormat="1" applyFont="1" applyFill="1" applyBorder="1" applyAlignment="1" applyProtection="1">
      <alignment horizontal="center" vertical="center"/>
      <protection locked="0"/>
    </xf>
    <xf numFmtId="2" fontId="24" fillId="3" borderId="2" xfId="72" applyNumberFormat="1" applyFont="1" applyFill="1" applyBorder="1" applyAlignment="1" applyProtection="1">
      <alignment horizontal="center" vertical="center"/>
      <protection locked="0"/>
    </xf>
    <xf numFmtId="2" fontId="18" fillId="3" borderId="2" xfId="72" applyNumberFormat="1" applyFont="1" applyFill="1" applyBorder="1" applyAlignment="1" applyProtection="1">
      <alignment horizontal="center" vertical="center"/>
      <protection locked="0"/>
    </xf>
    <xf numFmtId="2" fontId="20" fillId="2" borderId="5" xfId="72" applyNumberFormat="1" applyFont="1" applyFill="1" applyBorder="1" applyAlignment="1" applyProtection="1">
      <alignment horizontal="distributed"/>
      <protection locked="0"/>
    </xf>
    <xf numFmtId="0" fontId="5" fillId="3" borderId="0" xfId="72" applyFont="1" applyFill="1" applyBorder="1" applyAlignment="1">
      <alignment vertical="center"/>
    </xf>
    <xf numFmtId="2" fontId="20" fillId="2" borderId="1" xfId="72" applyNumberFormat="1" applyFont="1" applyFill="1" applyBorder="1" applyAlignment="1" applyProtection="1">
      <alignment horizontal="center" vertical="center"/>
      <protection locked="0"/>
    </xf>
    <xf numFmtId="165" fontId="18" fillId="3" borderId="6" xfId="72" applyNumberFormat="1" applyFont="1" applyFill="1" applyBorder="1" applyAlignment="1" applyProtection="1">
      <alignment horizontal="center" vertical="center"/>
      <protection locked="0"/>
    </xf>
    <xf numFmtId="2" fontId="20" fillId="2" borderId="1" xfId="72" applyNumberFormat="1" applyFont="1" applyFill="1" applyBorder="1" applyAlignment="1" applyProtection="1">
      <alignment horizontal="distributed" vertical="center"/>
      <protection locked="0"/>
    </xf>
    <xf numFmtId="0" fontId="17" fillId="22" borderId="5" xfId="72" applyFont="1" applyFill="1" applyBorder="1" applyAlignment="1">
      <alignment vertical="center"/>
    </xf>
    <xf numFmtId="0" fontId="17" fillId="22" borderId="5" xfId="72" applyFont="1" applyFill="1" applyBorder="1" applyAlignment="1">
      <alignment horizontal="left" vertical="center"/>
    </xf>
    <xf numFmtId="0" fontId="61" fillId="22" borderId="5" xfId="74" applyFont="1" applyFill="1" applyBorder="1" applyAlignment="1">
      <alignment horizontal="left" vertical="center"/>
    </xf>
    <xf numFmtId="164" fontId="18" fillId="22" borderId="4" xfId="72" applyNumberFormat="1" applyFont="1" applyFill="1" applyBorder="1" applyAlignment="1" applyProtection="1">
      <alignment horizontal="center" vertical="center"/>
      <protection locked="0"/>
    </xf>
    <xf numFmtId="164" fontId="18" fillId="22" borderId="3" xfId="72" applyNumberFormat="1" applyFont="1" applyFill="1" applyBorder="1" applyAlignment="1" applyProtection="1">
      <alignment horizontal="center" vertical="center"/>
      <protection locked="0"/>
    </xf>
    <xf numFmtId="164" fontId="18" fillId="22" borderId="7" xfId="72" applyNumberFormat="1" applyFont="1" applyFill="1" applyBorder="1" applyAlignment="1" applyProtection="1">
      <alignment horizontal="center" vertical="center"/>
      <protection locked="0"/>
    </xf>
    <xf numFmtId="165" fontId="19" fillId="22" borderId="2" xfId="1" applyNumberFormat="1" applyFont="1" applyFill="1" applyBorder="1" applyAlignment="1" applyProtection="1">
      <alignment horizontal="center" vertical="center"/>
      <protection locked="0"/>
    </xf>
    <xf numFmtId="2" fontId="20" fillId="22" borderId="0" xfId="72" applyNumberFormat="1" applyFont="1" applyFill="1" applyBorder="1" applyAlignment="1" applyProtection="1">
      <alignment horizontal="distributed"/>
      <protection locked="0"/>
    </xf>
    <xf numFmtId="164" fontId="18" fillId="22" borderId="2" xfId="72" applyNumberFormat="1" applyFont="1" applyFill="1" applyBorder="1" applyAlignment="1" applyProtection="1">
      <alignment horizontal="center" vertical="center"/>
      <protection locked="0"/>
    </xf>
    <xf numFmtId="165" fontId="18" fillId="22" borderId="2" xfId="72" applyNumberFormat="1" applyFont="1" applyFill="1" applyBorder="1" applyAlignment="1" applyProtection="1">
      <alignment horizontal="center" vertical="center"/>
      <protection locked="0"/>
    </xf>
    <xf numFmtId="165" fontId="21" fillId="22" borderId="2" xfId="1" applyNumberFormat="1" applyFont="1" applyFill="1" applyBorder="1" applyAlignment="1" applyProtection="1">
      <alignment horizontal="center" vertical="center"/>
      <protection locked="0"/>
    </xf>
    <xf numFmtId="165" fontId="22" fillId="22" borderId="2" xfId="1" applyNumberFormat="1" applyFont="1" applyFill="1" applyBorder="1" applyAlignment="1" applyProtection="1">
      <alignment horizontal="center" vertical="center"/>
      <protection locked="0"/>
    </xf>
    <xf numFmtId="165" fontId="23" fillId="22" borderId="2" xfId="1" applyNumberFormat="1" applyFont="1" applyFill="1" applyBorder="1" applyAlignment="1" applyProtection="1">
      <alignment horizontal="center" vertical="center"/>
      <protection locked="0"/>
    </xf>
    <xf numFmtId="2" fontId="24" fillId="22" borderId="2" xfId="72" applyNumberFormat="1" applyFont="1" applyFill="1" applyBorder="1" applyAlignment="1" applyProtection="1">
      <alignment horizontal="center" vertical="center"/>
      <protection locked="0"/>
    </xf>
    <xf numFmtId="165" fontId="22" fillId="22" borderId="5" xfId="72" applyNumberFormat="1" applyFont="1" applyFill="1" applyBorder="1" applyAlignment="1" applyProtection="1">
      <alignment horizontal="center" vertical="center"/>
      <protection locked="0"/>
    </xf>
    <xf numFmtId="165" fontId="19" fillId="22" borderId="5" xfId="1" applyNumberFormat="1" applyFont="1" applyFill="1" applyBorder="1" applyAlignment="1" applyProtection="1">
      <alignment horizontal="center" vertical="center"/>
      <protection locked="0"/>
    </xf>
    <xf numFmtId="2" fontId="20" fillId="22" borderId="1" xfId="72" applyNumberFormat="1" applyFont="1" applyFill="1" applyBorder="1" applyAlignment="1" applyProtection="1">
      <alignment horizontal="distributed"/>
      <protection locked="0"/>
    </xf>
    <xf numFmtId="164" fontId="18" fillId="22" borderId="5" xfId="72" applyNumberFormat="1" applyFont="1" applyFill="1" applyBorder="1" applyAlignment="1" applyProtection="1">
      <alignment horizontal="center" vertical="center"/>
      <protection locked="0"/>
    </xf>
    <xf numFmtId="165" fontId="18" fillId="22" borderId="5" xfId="72" applyNumberFormat="1" applyFont="1" applyFill="1" applyBorder="1" applyAlignment="1" applyProtection="1">
      <alignment horizontal="center" vertical="center"/>
      <protection locked="0"/>
    </xf>
    <xf numFmtId="165" fontId="23" fillId="22" borderId="5" xfId="1" applyNumberFormat="1" applyFont="1" applyFill="1" applyBorder="1" applyAlignment="1" applyProtection="1">
      <alignment horizontal="center" vertical="center"/>
      <protection locked="0"/>
    </xf>
    <xf numFmtId="2" fontId="24" fillId="22" borderId="5" xfId="72" applyNumberFormat="1" applyFont="1" applyFill="1" applyBorder="1" applyAlignment="1" applyProtection="1">
      <alignment horizontal="center" vertical="center"/>
      <protection locked="0"/>
    </xf>
    <xf numFmtId="0" fontId="17" fillId="22" borderId="5" xfId="2" applyFont="1" applyFill="1" applyBorder="1" applyAlignment="1">
      <alignment vertical="center"/>
    </xf>
    <xf numFmtId="6" fontId="17" fillId="22" borderId="5" xfId="2" applyNumberFormat="1" applyFont="1" applyFill="1" applyBorder="1" applyAlignment="1">
      <alignment horizontal="left" vertical="center"/>
    </xf>
    <xf numFmtId="0" fontId="61" fillId="22" borderId="5" xfId="74" applyFont="1" applyFill="1" applyBorder="1" applyAlignment="1">
      <alignment vertical="center"/>
    </xf>
    <xf numFmtId="2" fontId="18" fillId="22" borderId="5" xfId="72" applyNumberFormat="1" applyFont="1" applyFill="1" applyBorder="1" applyAlignment="1" applyProtection="1">
      <alignment horizontal="center" vertical="center"/>
      <protection locked="0"/>
    </xf>
    <xf numFmtId="0" fontId="29" fillId="2" borderId="0" xfId="72" applyFont="1" applyFill="1" applyBorder="1" applyAlignment="1" applyProtection="1">
      <alignment horizontal="distributed" vertical="distributed"/>
      <protection locked="0"/>
    </xf>
    <xf numFmtId="0" fontId="17" fillId="2" borderId="0" xfId="72" applyFont="1" applyFill="1" applyBorder="1" applyAlignment="1" applyProtection="1">
      <alignment vertical="distributed"/>
      <protection locked="0"/>
    </xf>
    <xf numFmtId="0" fontId="17" fillId="2" borderId="0" xfId="72" applyFont="1" applyFill="1" applyBorder="1" applyAlignment="1" applyProtection="1">
      <alignment horizontal="distributed" vertical="distributed"/>
      <protection locked="0"/>
    </xf>
    <xf numFmtId="0" fontId="17" fillId="2" borderId="0" xfId="72" applyFont="1" applyFill="1" applyBorder="1" applyAlignment="1" applyProtection="1">
      <alignment horizontal="center" vertical="distributed"/>
      <protection locked="0"/>
    </xf>
    <xf numFmtId="164" fontId="30" fillId="2" borderId="0" xfId="72" applyNumberFormat="1" applyFont="1" applyFill="1" applyBorder="1" applyAlignment="1" applyProtection="1">
      <alignment horizontal="center" vertical="center"/>
      <protection locked="0"/>
    </xf>
    <xf numFmtId="164" fontId="17" fillId="2" borderId="0" xfId="72" applyNumberFormat="1" applyFont="1" applyFill="1" applyBorder="1" applyAlignment="1" applyProtection="1">
      <alignment horizontal="center" vertical="center"/>
      <protection locked="0"/>
    </xf>
    <xf numFmtId="2" fontId="17" fillId="2" borderId="0" xfId="72" applyNumberFormat="1" applyFont="1" applyFill="1" applyBorder="1" applyAlignment="1" applyProtection="1">
      <alignment horizontal="center" vertical="center"/>
      <protection locked="0"/>
    </xf>
    <xf numFmtId="164" fontId="31" fillId="2" borderId="0" xfId="72" applyNumberFormat="1" applyFont="1" applyFill="1" applyBorder="1" applyAlignment="1" applyProtection="1">
      <alignment horizontal="center" vertical="center"/>
      <protection locked="0"/>
    </xf>
    <xf numFmtId="0" fontId="32" fillId="0" borderId="0" xfId="72" applyFont="1" applyFill="1"/>
    <xf numFmtId="0" fontId="5" fillId="3" borderId="0" xfId="72" applyFont="1" applyFill="1" applyAlignment="1" applyProtection="1">
      <alignment horizontal="center"/>
      <protection locked="0"/>
    </xf>
    <xf numFmtId="0" fontId="5" fillId="2" borderId="0" xfId="72" applyFont="1" applyFill="1" applyAlignment="1" applyProtection="1">
      <alignment horizontal="center"/>
      <protection locked="0"/>
    </xf>
    <xf numFmtId="0" fontId="33" fillId="2" borderId="0" xfId="72" applyFont="1" applyFill="1" applyAlignment="1" applyProtection="1">
      <alignment horizontal="center"/>
      <protection locked="0"/>
    </xf>
    <xf numFmtId="0" fontId="65" fillId="3" borderId="0" xfId="72" applyFill="1" applyProtection="1">
      <protection locked="0"/>
    </xf>
    <xf numFmtId="0" fontId="65" fillId="3" borderId="0" xfId="72" applyFill="1" applyAlignment="1" applyProtection="1">
      <alignment horizontal="center"/>
      <protection locked="0"/>
    </xf>
    <xf numFmtId="0" fontId="5" fillId="3" borderId="0" xfId="72" applyFont="1" applyFill="1" applyProtection="1">
      <protection locked="0"/>
    </xf>
    <xf numFmtId="0" fontId="65" fillId="0" borderId="0" xfId="72" applyFill="1"/>
    <xf numFmtId="0" fontId="33" fillId="0" borderId="0" xfId="72" applyFont="1" applyFill="1" applyAlignment="1" applyProtection="1">
      <alignment horizontal="center"/>
      <protection locked="0"/>
    </xf>
    <xf numFmtId="0" fontId="5" fillId="0" borderId="0" xfId="72" applyFont="1" applyFill="1" applyProtection="1">
      <protection locked="0"/>
    </xf>
    <xf numFmtId="0" fontId="17" fillId="19" borderId="23" xfId="0" applyFont="1" applyFill="1" applyBorder="1" applyAlignment="1">
      <alignment horizontal="left" vertical="distributed"/>
    </xf>
    <xf numFmtId="164" fontId="18" fillId="19" borderId="4" xfId="0" applyNumberFormat="1" applyFont="1" applyFill="1" applyBorder="1" applyAlignment="1" applyProtection="1">
      <alignment horizontal="center" vertical="center"/>
      <protection locked="0"/>
    </xf>
    <xf numFmtId="164" fontId="18" fillId="19" borderId="3" xfId="0" applyNumberFormat="1" applyFont="1" applyFill="1" applyBorder="1" applyAlignment="1" applyProtection="1">
      <alignment horizontal="center" vertical="center"/>
      <protection locked="0"/>
    </xf>
    <xf numFmtId="164" fontId="18" fillId="19" borderId="7" xfId="0" applyNumberFormat="1" applyFont="1" applyFill="1" applyBorder="1" applyAlignment="1" applyProtection="1">
      <alignment horizontal="center" vertical="center"/>
      <protection locked="0"/>
    </xf>
    <xf numFmtId="164" fontId="18" fillId="19" borderId="4" xfId="1" applyNumberFormat="1" applyFont="1" applyFill="1" applyBorder="1" applyAlignment="1">
      <alignment horizontal="center" vertical="center"/>
    </xf>
    <xf numFmtId="165" fontId="20" fillId="19" borderId="5" xfId="0" applyNumberFormat="1" applyFont="1" applyFill="1" applyBorder="1" applyAlignment="1" applyProtection="1">
      <alignment horizontal="distributed" vertical="center"/>
      <protection locked="0"/>
    </xf>
    <xf numFmtId="2" fontId="20" fillId="19" borderId="5" xfId="0" applyNumberFormat="1" applyFont="1" applyFill="1" applyBorder="1" applyAlignment="1" applyProtection="1">
      <alignment horizontal="distributed" vertical="center"/>
      <protection locked="0"/>
    </xf>
    <xf numFmtId="164" fontId="18" fillId="19" borderId="5" xfId="0" applyNumberFormat="1" applyFont="1" applyFill="1" applyBorder="1" applyAlignment="1" applyProtection="1">
      <alignment horizontal="center" vertical="center"/>
      <protection locked="0"/>
    </xf>
    <xf numFmtId="2" fontId="24" fillId="19" borderId="5" xfId="0" applyNumberFormat="1" applyFont="1" applyFill="1" applyBorder="1" applyAlignment="1" applyProtection="1">
      <alignment horizontal="center" vertical="center"/>
      <protection locked="0"/>
    </xf>
    <xf numFmtId="164" fontId="24" fillId="19" borderId="5" xfId="0" applyNumberFormat="1" applyFont="1" applyFill="1" applyBorder="1" applyAlignment="1" applyProtection="1">
      <alignment horizontal="center" vertical="center"/>
      <protection locked="0"/>
    </xf>
    <xf numFmtId="165" fontId="22" fillId="19" borderId="5" xfId="0" applyNumberFormat="1" applyFont="1" applyFill="1" applyBorder="1" applyAlignment="1" applyProtection="1">
      <alignment horizontal="center" vertical="center"/>
      <protection locked="0"/>
    </xf>
    <xf numFmtId="0" fontId="17" fillId="19" borderId="6" xfId="2" applyFont="1" applyFill="1" applyBorder="1" applyAlignment="1">
      <alignment vertical="center"/>
    </xf>
    <xf numFmtId="0" fontId="65" fillId="3" borderId="0" xfId="72" applyFill="1" applyAlignment="1" applyProtection="1">
      <alignment horizontal="left" vertical="center"/>
      <protection locked="0"/>
    </xf>
    <xf numFmtId="0" fontId="65" fillId="3" borderId="0" xfId="72" applyFill="1" applyAlignment="1" applyProtection="1">
      <alignment horizontal="center" vertical="center"/>
      <protection locked="0"/>
    </xf>
    <xf numFmtId="0" fontId="10" fillId="2" borderId="6" xfId="72" applyFont="1" applyFill="1" applyBorder="1" applyAlignment="1" applyProtection="1">
      <alignment horizontal="center" vertical="center"/>
      <protection locked="0"/>
    </xf>
    <xf numFmtId="0" fontId="7" fillId="2" borderId="1" xfId="72" applyFont="1" applyFill="1" applyBorder="1" applyAlignment="1" applyProtection="1">
      <alignment horizontal="center"/>
      <protection locked="0"/>
    </xf>
    <xf numFmtId="0" fontId="9" fillId="2" borderId="1" xfId="72" applyFont="1" applyFill="1" applyBorder="1" applyAlignment="1" applyProtection="1">
      <alignment horizontal="right"/>
      <protection locked="0"/>
    </xf>
    <xf numFmtId="0" fontId="5" fillId="2" borderId="0" xfId="50" applyFill="1"/>
    <xf numFmtId="0" fontId="8" fillId="2" borderId="1" xfId="50" applyFont="1" applyFill="1" applyBorder="1" applyAlignment="1">
      <alignment horizontal="center"/>
    </xf>
    <xf numFmtId="0" fontId="8" fillId="2" borderId="1" xfId="50" applyFont="1" applyFill="1" applyBorder="1" applyAlignment="1">
      <alignment horizontal="distributed"/>
    </xf>
    <xf numFmtId="0" fontId="8" fillId="2" borderId="1" xfId="50" applyFont="1" applyFill="1" applyBorder="1" applyAlignment="1">
      <alignment horizontal="center" vertical="center"/>
    </xf>
    <xf numFmtId="0" fontId="12" fillId="0" borderId="0" xfId="50" applyFont="1"/>
    <xf numFmtId="0" fontId="70" fillId="2" borderId="5" xfId="50" applyFont="1" applyFill="1" applyBorder="1" applyAlignment="1">
      <alignment horizontal="center" vertical="center"/>
    </xf>
    <xf numFmtId="0" fontId="70" fillId="2" borderId="6" xfId="50" applyFont="1" applyFill="1" applyBorder="1" applyAlignment="1">
      <alignment horizontal="center" vertical="center"/>
    </xf>
    <xf numFmtId="0" fontId="5" fillId="2" borderId="0" xfId="50" applyFill="1" applyBorder="1"/>
    <xf numFmtId="2" fontId="31" fillId="2" borderId="28" xfId="60" applyNumberFormat="1" applyFont="1" applyFill="1" applyBorder="1" applyAlignment="1" applyProtection="1">
      <alignment horizontal="center" vertical="center"/>
      <protection locked="0"/>
    </xf>
    <xf numFmtId="165" fontId="31" fillId="2" borderId="28" xfId="50" applyNumberFormat="1" applyFont="1" applyFill="1" applyBorder="1" applyAlignment="1" applyProtection="1">
      <alignment horizontal="center" vertical="center"/>
      <protection locked="0"/>
    </xf>
    <xf numFmtId="0" fontId="32" fillId="0" borderId="0" xfId="50" applyFont="1" applyFill="1"/>
    <xf numFmtId="164" fontId="17" fillId="2" borderId="3" xfId="50" applyNumberFormat="1" applyFont="1" applyFill="1" applyBorder="1" applyAlignment="1">
      <alignment horizontal="center" vertical="center"/>
    </xf>
    <xf numFmtId="164" fontId="17" fillId="2" borderId="4" xfId="50" applyNumberFormat="1" applyFont="1" applyFill="1" applyBorder="1" applyAlignment="1">
      <alignment horizontal="center" vertical="center"/>
    </xf>
    <xf numFmtId="164" fontId="17" fillId="2" borderId="7" xfId="50" applyNumberFormat="1" applyFont="1" applyFill="1" applyBorder="1" applyAlignment="1">
      <alignment horizontal="center" vertical="center"/>
    </xf>
    <xf numFmtId="2" fontId="31" fillId="2" borderId="5" xfId="60" applyNumberFormat="1" applyFont="1" applyFill="1" applyBorder="1" applyAlignment="1" applyProtection="1">
      <alignment horizontal="center" vertical="center"/>
      <protection locked="0"/>
    </xf>
    <xf numFmtId="164" fontId="17" fillId="3" borderId="5" xfId="50" applyNumberFormat="1" applyFont="1" applyFill="1" applyBorder="1" applyAlignment="1">
      <alignment horizontal="center" vertical="center"/>
    </xf>
    <xf numFmtId="165" fontId="17" fillId="3" borderId="5" xfId="50" applyNumberFormat="1" applyFont="1" applyFill="1" applyBorder="1" applyAlignment="1">
      <alignment horizontal="center" vertical="center"/>
    </xf>
    <xf numFmtId="165" fontId="31" fillId="2" borderId="5" xfId="50" applyNumberFormat="1" applyFont="1" applyFill="1" applyBorder="1" applyAlignment="1" applyProtection="1">
      <alignment horizontal="center" vertical="center"/>
      <protection locked="0"/>
    </xf>
    <xf numFmtId="0" fontId="17" fillId="2" borderId="33" xfId="44" applyFont="1" applyFill="1" applyBorder="1" applyAlignment="1">
      <alignment horizontal="left" vertical="distributed"/>
    </xf>
    <xf numFmtId="164" fontId="17" fillId="2" borderId="35" xfId="50" applyNumberFormat="1" applyFont="1" applyFill="1" applyBorder="1" applyAlignment="1">
      <alignment horizontal="center" vertical="center"/>
    </xf>
    <xf numFmtId="164" fontId="17" fillId="2" borderId="36" xfId="50" applyNumberFormat="1" applyFont="1" applyFill="1" applyBorder="1" applyAlignment="1">
      <alignment horizontal="center" vertical="center"/>
    </xf>
    <xf numFmtId="164" fontId="17" fillId="2" borderId="37" xfId="50" applyNumberFormat="1" applyFont="1" applyFill="1" applyBorder="1" applyAlignment="1">
      <alignment horizontal="center" vertical="center"/>
    </xf>
    <xf numFmtId="2" fontId="31" fillId="2" borderId="38" xfId="60" applyNumberFormat="1" applyFont="1" applyFill="1" applyBorder="1" applyAlignment="1" applyProtection="1">
      <alignment horizontal="center" vertical="center"/>
      <protection locked="0"/>
    </xf>
    <xf numFmtId="164" fontId="17" fillId="2" borderId="38" xfId="50" applyNumberFormat="1" applyFont="1" applyFill="1" applyBorder="1" applyAlignment="1">
      <alignment horizontal="center" vertical="center"/>
    </xf>
    <xf numFmtId="165" fontId="17" fillId="2" borderId="38" xfId="50" applyNumberFormat="1" applyFont="1" applyFill="1" applyBorder="1" applyAlignment="1">
      <alignment horizontal="center" vertical="center"/>
    </xf>
    <xf numFmtId="165" fontId="31" fillId="2" borderId="38" xfId="50" applyNumberFormat="1" applyFont="1" applyFill="1" applyBorder="1" applyAlignment="1" applyProtection="1">
      <alignment horizontal="center" vertical="center"/>
      <protection locked="0"/>
    </xf>
    <xf numFmtId="165" fontId="31" fillId="2" borderId="39" xfId="50" applyNumberFormat="1" applyFont="1" applyFill="1" applyBorder="1" applyAlignment="1" applyProtection="1">
      <alignment horizontal="center" vertical="center"/>
      <protection locked="0"/>
    </xf>
    <xf numFmtId="164" fontId="17" fillId="2" borderId="40" xfId="50" applyNumberFormat="1" applyFont="1" applyFill="1" applyBorder="1" applyAlignment="1">
      <alignment horizontal="center" vertical="center"/>
    </xf>
    <xf numFmtId="164" fontId="17" fillId="2" borderId="41" xfId="50" applyNumberFormat="1" applyFont="1" applyFill="1" applyBorder="1" applyAlignment="1">
      <alignment horizontal="center" vertical="center"/>
    </xf>
    <xf numFmtId="164" fontId="17" fillId="2" borderId="42" xfId="50" applyNumberFormat="1" applyFont="1" applyFill="1" applyBorder="1" applyAlignment="1">
      <alignment horizontal="center" vertical="center"/>
    </xf>
    <xf numFmtId="164" fontId="17" fillId="2" borderId="28" xfId="50" applyNumberFormat="1" applyFont="1" applyFill="1" applyBorder="1" applyAlignment="1">
      <alignment horizontal="center" vertical="center"/>
    </xf>
    <xf numFmtId="165" fontId="17" fillId="2" borderId="28" xfId="50" applyNumberFormat="1" applyFont="1" applyFill="1" applyBorder="1" applyAlignment="1">
      <alignment horizontal="center" vertical="center"/>
    </xf>
    <xf numFmtId="0" fontId="32" fillId="23" borderId="0" xfId="50" applyFont="1" applyFill="1"/>
    <xf numFmtId="0" fontId="72" fillId="3" borderId="34" xfId="42" applyFont="1" applyFill="1" applyBorder="1" applyAlignment="1">
      <alignment horizontal="left" vertical="center"/>
    </xf>
    <xf numFmtId="0" fontId="17" fillId="2" borderId="27" xfId="75" applyFont="1" applyFill="1" applyBorder="1" applyAlignment="1">
      <alignment vertical="center"/>
    </xf>
    <xf numFmtId="0" fontId="17" fillId="2" borderId="22" xfId="75" applyFont="1" applyFill="1" applyBorder="1" applyAlignment="1">
      <alignment vertical="center"/>
    </xf>
    <xf numFmtId="0" fontId="17" fillId="2" borderId="22" xfId="76" applyFont="1" applyFill="1" applyBorder="1" applyAlignment="1" applyProtection="1">
      <alignment horizontal="left" vertical="center"/>
      <protection locked="0"/>
    </xf>
    <xf numFmtId="0" fontId="72" fillId="3" borderId="22" xfId="2" applyFont="1" applyFill="1" applyBorder="1" applyAlignment="1">
      <alignment horizontal="left" vertical="center"/>
    </xf>
    <xf numFmtId="0" fontId="17" fillId="2" borderId="27" xfId="43" applyFont="1" applyFill="1" applyBorder="1" applyAlignment="1">
      <alignment horizontal="left" vertical="center"/>
    </xf>
    <xf numFmtId="0" fontId="17" fillId="2" borderId="22" xfId="43" applyFont="1" applyFill="1" applyBorder="1" applyAlignment="1">
      <alignment horizontal="left" vertical="center"/>
    </xf>
    <xf numFmtId="0" fontId="72" fillId="3" borderId="34" xfId="2" applyFont="1" applyFill="1" applyBorder="1" applyAlignment="1">
      <alignment horizontal="left" vertical="center"/>
    </xf>
    <xf numFmtId="0" fontId="72" fillId="3" borderId="22" xfId="42" applyFont="1" applyFill="1" applyBorder="1" applyAlignment="1">
      <alignment horizontal="left" vertical="center"/>
    </xf>
    <xf numFmtId="0" fontId="17" fillId="2" borderId="27" xfId="76" applyFont="1" applyFill="1" applyBorder="1" applyAlignment="1" applyProtection="1">
      <alignment horizontal="left" vertical="center"/>
      <protection locked="0"/>
    </xf>
    <xf numFmtId="0" fontId="29" fillId="0" borderId="0" xfId="50" applyFont="1" applyFill="1" applyBorder="1" applyAlignment="1" applyProtection="1">
      <alignment horizontal="center" vertical="distributed"/>
      <protection locked="0"/>
    </xf>
    <xf numFmtId="0" fontId="17" fillId="2" borderId="0" xfId="44" applyFont="1" applyFill="1" applyBorder="1" applyAlignment="1">
      <alignment horizontal="center" vertical="distributed"/>
    </xf>
    <xf numFmtId="0" fontId="17" fillId="2" borderId="0" xfId="43" applyFont="1" applyFill="1" applyBorder="1" applyAlignment="1">
      <alignment horizontal="left" vertical="center"/>
    </xf>
    <xf numFmtId="164" fontId="73" fillId="2" borderId="0" xfId="50" applyNumberFormat="1" applyFont="1" applyFill="1" applyBorder="1" applyAlignment="1">
      <alignment horizontal="center" vertical="center"/>
    </xf>
    <xf numFmtId="164" fontId="17" fillId="2" borderId="0" xfId="60" applyNumberFormat="1" applyFont="1" applyFill="1" applyBorder="1" applyAlignment="1" applyProtection="1">
      <alignment horizontal="center" vertical="center"/>
      <protection locked="0"/>
    </xf>
    <xf numFmtId="2" fontId="73" fillId="2" borderId="0" xfId="50" applyNumberFormat="1" applyFont="1" applyFill="1" applyBorder="1" applyAlignment="1">
      <alignment horizontal="center" vertical="center"/>
    </xf>
    <xf numFmtId="165" fontId="31" fillId="2" borderId="0" xfId="50" applyNumberFormat="1" applyFont="1" applyFill="1" applyBorder="1" applyAlignment="1" applyProtection="1">
      <alignment horizontal="center" vertical="center"/>
      <protection locked="0"/>
    </xf>
    <xf numFmtId="0" fontId="33" fillId="2" borderId="0" xfId="50" applyFont="1" applyFill="1" applyAlignment="1">
      <alignment horizontal="center"/>
    </xf>
    <xf numFmtId="0" fontId="5" fillId="2" borderId="0" xfId="50" applyFill="1" applyAlignment="1">
      <alignment horizontal="center" vertical="center"/>
    </xf>
    <xf numFmtId="0" fontId="5" fillId="0" borderId="0" xfId="50" applyFill="1"/>
    <xf numFmtId="0" fontId="5" fillId="0" borderId="0" xfId="50" applyFill="1" applyAlignment="1">
      <alignment horizontal="center" vertical="center"/>
    </xf>
    <xf numFmtId="0" fontId="33" fillId="0" borderId="0" xfId="50" applyFont="1" applyFill="1" applyAlignment="1">
      <alignment horizontal="center"/>
    </xf>
    <xf numFmtId="0" fontId="5" fillId="0" borderId="0" xfId="50" applyFill="1" applyAlignment="1">
      <alignment horizontal="center"/>
    </xf>
    <xf numFmtId="0" fontId="5" fillId="0" borderId="0" xfId="50" applyAlignment="1">
      <alignment horizontal="center" vertical="center"/>
    </xf>
    <xf numFmtId="0" fontId="7" fillId="2" borderId="1" xfId="72" applyFont="1" applyFill="1" applyBorder="1" applyProtection="1">
      <protection locked="0"/>
    </xf>
    <xf numFmtId="0" fontId="8" fillId="2" borderId="1" xfId="72" applyFont="1" applyFill="1" applyBorder="1" applyAlignment="1" applyProtection="1">
      <alignment horizontal="center"/>
      <protection locked="0"/>
    </xf>
    <xf numFmtId="0" fontId="8" fillId="2" borderId="1" xfId="72" applyFont="1" applyFill="1" applyBorder="1" applyAlignment="1" applyProtection="1">
      <alignment horizontal="center" vertical="center"/>
      <protection locked="0"/>
    </xf>
    <xf numFmtId="164" fontId="24" fillId="3" borderId="4" xfId="72" applyNumberFormat="1" applyFont="1" applyFill="1" applyBorder="1" applyAlignment="1" applyProtection="1">
      <alignment horizontal="center" vertical="center"/>
      <protection locked="0"/>
    </xf>
    <xf numFmtId="164" fontId="24" fillId="3" borderId="3" xfId="72" applyNumberFormat="1" applyFont="1" applyFill="1" applyBorder="1" applyAlignment="1" applyProtection="1">
      <alignment horizontal="center" vertical="center"/>
      <protection locked="0"/>
    </xf>
    <xf numFmtId="164" fontId="24" fillId="3" borderId="7" xfId="72" applyNumberFormat="1" applyFont="1" applyFill="1" applyBorder="1" applyAlignment="1" applyProtection="1">
      <alignment horizontal="center" vertical="center"/>
      <protection locked="0"/>
    </xf>
    <xf numFmtId="0" fontId="10" fillId="2" borderId="5" xfId="1" applyFont="1" applyFill="1" applyBorder="1" applyAlignment="1">
      <alignment horizontal="center" vertical="center" wrapText="1"/>
    </xf>
    <xf numFmtId="164" fontId="18" fillId="20" borderId="5" xfId="1" applyNumberFormat="1" applyFont="1" applyFill="1" applyBorder="1" applyAlignment="1">
      <alignment horizontal="center" vertical="center"/>
    </xf>
    <xf numFmtId="164" fontId="74" fillId="20" borderId="5" xfId="1" applyNumberFormat="1" applyFont="1" applyFill="1" applyBorder="1" applyAlignment="1">
      <alignment horizontal="center" vertical="center" wrapText="1"/>
    </xf>
    <xf numFmtId="0" fontId="0" fillId="0" borderId="0" xfId="50" applyFont="1" applyFill="1" applyAlignment="1">
      <alignment horizontal="left"/>
    </xf>
    <xf numFmtId="0" fontId="17" fillId="2" borderId="22" xfId="44" applyFont="1" applyFill="1" applyBorder="1" applyAlignment="1">
      <alignment vertical="center"/>
    </xf>
    <xf numFmtId="0" fontId="17" fillId="2" borderId="22" xfId="44" applyFont="1" applyFill="1" applyBorder="1" applyAlignment="1">
      <alignment horizontal="left" vertical="center"/>
    </xf>
    <xf numFmtId="0" fontId="72" fillId="2" borderId="34" xfId="44" applyFont="1" applyFill="1" applyBorder="1" applyAlignment="1">
      <alignment vertical="center"/>
    </xf>
    <xf numFmtId="0" fontId="17" fillId="2" borderId="27" xfId="44" applyFont="1" applyFill="1" applyBorder="1" applyAlignment="1">
      <alignment vertical="center"/>
    </xf>
    <xf numFmtId="0" fontId="65" fillId="3" borderId="0" xfId="72" applyFill="1" applyAlignment="1" applyProtection="1">
      <alignment vertical="center"/>
      <protection locked="0"/>
    </xf>
    <xf numFmtId="0" fontId="17" fillId="2" borderId="20" xfId="44" applyFont="1" applyFill="1" applyBorder="1" applyAlignment="1">
      <alignment horizontal="left" vertical="distributed"/>
    </xf>
    <xf numFmtId="0" fontId="0" fillId="2" borderId="0" xfId="0" applyFill="1" applyAlignment="1">
      <alignment textRotation="90"/>
    </xf>
    <xf numFmtId="0" fontId="59" fillId="2" borderId="0" xfId="0" applyFont="1" applyFill="1" applyAlignment="1">
      <alignment horizontal="center"/>
    </xf>
    <xf numFmtId="0" fontId="6" fillId="2" borderId="0" xfId="50" applyFont="1" applyFill="1" applyAlignment="1">
      <alignment horizontal="center"/>
    </xf>
    <xf numFmtId="0" fontId="7" fillId="0" borderId="1" xfId="50" applyFont="1" applyFill="1" applyBorder="1"/>
    <xf numFmtId="0" fontId="70" fillId="2" borderId="2" xfId="50" applyFont="1" applyFill="1" applyBorder="1" applyAlignment="1">
      <alignment horizontal="center" vertical="center" textRotation="90"/>
    </xf>
    <xf numFmtId="0" fontId="46" fillId="2" borderId="6" xfId="50" applyFont="1" applyFill="1" applyBorder="1" applyAlignment="1">
      <alignment horizontal="center" vertical="center" textRotation="90"/>
    </xf>
    <xf numFmtId="0" fontId="70" fillId="2" borderId="2" xfId="50" applyFont="1" applyFill="1" applyBorder="1" applyAlignment="1">
      <alignment horizontal="center" vertical="center"/>
    </xf>
    <xf numFmtId="0" fontId="70" fillId="2" borderId="6" xfId="50" applyFont="1" applyFill="1" applyBorder="1" applyAlignment="1">
      <alignment horizontal="center" vertical="center"/>
    </xf>
    <xf numFmtId="0" fontId="70" fillId="2" borderId="3" xfId="50" applyFont="1" applyFill="1" applyBorder="1" applyAlignment="1">
      <alignment horizontal="center" vertical="center"/>
    </xf>
    <xf numFmtId="0" fontId="70" fillId="2" borderId="4" xfId="50" applyFont="1" applyFill="1" applyBorder="1" applyAlignment="1">
      <alignment horizontal="center" vertical="center"/>
    </xf>
    <xf numFmtId="0" fontId="70" fillId="2" borderId="7" xfId="50" applyFont="1" applyFill="1" applyBorder="1" applyAlignment="1">
      <alignment horizontal="center" vertical="center"/>
    </xf>
    <xf numFmtId="0" fontId="70" fillId="2" borderId="2" xfId="50" applyFont="1" applyFill="1" applyBorder="1" applyAlignment="1">
      <alignment horizontal="center" vertical="center" wrapText="1"/>
    </xf>
    <xf numFmtId="0" fontId="70" fillId="2" borderId="6" xfId="50" applyFont="1" applyFill="1" applyBorder="1" applyAlignment="1">
      <alignment horizontal="center" vertical="center" wrapText="1"/>
    </xf>
    <xf numFmtId="0" fontId="70" fillId="2" borderId="6" xfId="50" applyFont="1" applyFill="1" applyBorder="1" applyAlignment="1">
      <alignment horizontal="center" vertical="center" textRotation="90"/>
    </xf>
    <xf numFmtId="0" fontId="69" fillId="2" borderId="2" xfId="50" applyFont="1" applyFill="1" applyBorder="1" applyAlignment="1">
      <alignment horizontal="center" vertical="center" wrapText="1"/>
    </xf>
    <xf numFmtId="0" fontId="69" fillId="2" borderId="6" xfId="50" applyFont="1" applyFill="1" applyBorder="1" applyAlignment="1">
      <alignment horizontal="center" vertical="center" wrapText="1"/>
    </xf>
    <xf numFmtId="0" fontId="15" fillId="2" borderId="21" xfId="50" applyFont="1" applyFill="1" applyBorder="1" applyAlignment="1">
      <alignment horizontal="center" vertical="distributed"/>
    </xf>
    <xf numFmtId="0" fontId="15" fillId="2" borderId="2" xfId="50" applyFont="1" applyFill="1" applyBorder="1" applyAlignment="1">
      <alignment horizontal="center" vertical="distributed"/>
    </xf>
    <xf numFmtId="0" fontId="15" fillId="2" borderId="24" xfId="50" applyFont="1" applyFill="1" applyBorder="1" applyAlignment="1">
      <alignment horizontal="center" vertical="distributed"/>
    </xf>
    <xf numFmtId="0" fontId="71" fillId="0" borderId="25" xfId="50" applyFont="1" applyFill="1" applyBorder="1" applyAlignment="1" applyProtection="1">
      <alignment horizontal="center" vertical="distributed"/>
      <protection locked="0"/>
    </xf>
    <xf numFmtId="0" fontId="71" fillId="0" borderId="30" xfId="50" applyFont="1" applyFill="1" applyBorder="1" applyAlignment="1" applyProtection="1">
      <alignment horizontal="center" vertical="distributed"/>
      <protection locked="0"/>
    </xf>
    <xf numFmtId="0" fontId="71" fillId="0" borderId="32" xfId="50" applyFont="1" applyFill="1" applyBorder="1" applyAlignment="1" applyProtection="1">
      <alignment horizontal="center" vertical="distributed"/>
      <protection locked="0"/>
    </xf>
    <xf numFmtId="0" fontId="17" fillId="2" borderId="26" xfId="44" applyFont="1" applyFill="1" applyBorder="1" applyAlignment="1">
      <alignment horizontal="left" vertical="distributed"/>
    </xf>
    <xf numFmtId="0" fontId="17" fillId="2" borderId="20" xfId="44" applyFont="1" applyFill="1" applyBorder="1" applyAlignment="1">
      <alignment horizontal="left" vertical="distributed"/>
    </xf>
    <xf numFmtId="165" fontId="31" fillId="2" borderId="29" xfId="50" applyNumberFormat="1" applyFont="1" applyFill="1" applyBorder="1" applyAlignment="1" applyProtection="1">
      <alignment horizontal="center" vertical="center"/>
      <protection locked="0"/>
    </xf>
    <xf numFmtId="165" fontId="31" fillId="2" borderId="31" xfId="50" applyNumberFormat="1" applyFont="1" applyFill="1" applyBorder="1" applyAlignment="1" applyProtection="1">
      <alignment horizontal="center" vertical="center"/>
      <protection locked="0"/>
    </xf>
    <xf numFmtId="0" fontId="17" fillId="2" borderId="27" xfId="44" applyFont="1" applyFill="1" applyBorder="1" applyAlignment="1">
      <alignment horizontal="left" vertical="distributed"/>
    </xf>
    <xf numFmtId="0" fontId="17" fillId="2" borderId="22" xfId="44" applyFont="1" applyFill="1" applyBorder="1" applyAlignment="1">
      <alignment horizontal="left" vertical="distributed"/>
    </xf>
    <xf numFmtId="0" fontId="71" fillId="2" borderId="25" xfId="50" applyFont="1" applyFill="1" applyBorder="1" applyAlignment="1" applyProtection="1">
      <alignment horizontal="center" vertical="distributed"/>
      <protection locked="0"/>
    </xf>
    <xf numFmtId="0" fontId="71" fillId="2" borderId="30" xfId="50" applyFont="1" applyFill="1" applyBorder="1" applyAlignment="1" applyProtection="1">
      <alignment horizontal="center" vertical="distributed"/>
      <protection locked="0"/>
    </xf>
    <xf numFmtId="0" fontId="71" fillId="2" borderId="32" xfId="50" applyFont="1" applyFill="1" applyBorder="1" applyAlignment="1" applyProtection="1">
      <alignment horizontal="center" vertical="distributed"/>
      <protection locked="0"/>
    </xf>
    <xf numFmtId="0" fontId="62" fillId="2" borderId="33" xfId="50" applyFont="1" applyFill="1" applyBorder="1" applyAlignment="1">
      <alignment horizontal="center" vertical="distributed"/>
    </xf>
    <xf numFmtId="0" fontId="62" fillId="2" borderId="34" xfId="50" applyFont="1" applyFill="1" applyBorder="1" applyAlignment="1">
      <alignment horizontal="center" vertical="distributed"/>
    </xf>
    <xf numFmtId="0" fontId="62" fillId="2" borderId="43" xfId="50" applyFont="1" applyFill="1" applyBorder="1" applyAlignment="1">
      <alignment horizontal="center" vertical="distributed"/>
    </xf>
    <xf numFmtId="0" fontId="5" fillId="0" borderId="0" xfId="50" applyFill="1"/>
    <xf numFmtId="0" fontId="5" fillId="0" borderId="0" xfId="50" applyFont="1" applyFill="1"/>
    <xf numFmtId="0" fontId="0" fillId="0" borderId="0" xfId="50" applyFont="1" applyFill="1"/>
    <xf numFmtId="0" fontId="5" fillId="0" borderId="0" xfId="50" applyFill="1" applyAlignment="1">
      <alignment horizontal="center"/>
    </xf>
    <xf numFmtId="0" fontId="6" fillId="2" borderId="0" xfId="72" applyFont="1" applyFill="1" applyAlignment="1" applyProtection="1">
      <alignment horizontal="left"/>
      <protection locked="0"/>
    </xf>
    <xf numFmtId="0" fontId="7" fillId="0" borderId="1" xfId="72" applyFont="1" applyFill="1" applyBorder="1" applyProtection="1">
      <protection locked="0"/>
    </xf>
    <xf numFmtId="0" fontId="9" fillId="2" borderId="1" xfId="72" applyFont="1" applyFill="1" applyBorder="1" applyAlignment="1" applyProtection="1">
      <alignment horizontal="right"/>
      <protection locked="0"/>
    </xf>
    <xf numFmtId="0" fontId="10" fillId="2" borderId="2" xfId="72" applyFont="1" applyFill="1" applyBorder="1" applyAlignment="1" applyProtection="1">
      <alignment horizontal="center" vertical="center" textRotation="90"/>
      <protection locked="0"/>
    </xf>
    <xf numFmtId="0" fontId="13" fillId="2" borderId="6" xfId="72" applyFont="1" applyFill="1" applyBorder="1" applyAlignment="1" applyProtection="1">
      <alignment horizontal="center" vertical="center" textRotation="90"/>
      <protection locked="0"/>
    </xf>
    <xf numFmtId="0" fontId="10" fillId="2" borderId="2" xfId="72" applyFont="1" applyFill="1" applyBorder="1" applyAlignment="1" applyProtection="1">
      <alignment horizontal="center" vertical="center"/>
      <protection locked="0"/>
    </xf>
    <xf numFmtId="0" fontId="10" fillId="2" borderId="6" xfId="72" applyFont="1" applyFill="1" applyBorder="1" applyAlignment="1" applyProtection="1">
      <alignment horizontal="center" vertical="center"/>
      <protection locked="0"/>
    </xf>
    <xf numFmtId="49" fontId="10" fillId="2" borderId="2" xfId="72" applyNumberFormat="1" applyFont="1" applyFill="1" applyBorder="1" applyAlignment="1" applyProtection="1">
      <alignment horizontal="center" vertical="center" wrapText="1" shrinkToFit="1"/>
      <protection locked="0"/>
    </xf>
    <xf numFmtId="0" fontId="14" fillId="2" borderId="6" xfId="72" applyFont="1" applyFill="1" applyBorder="1" applyAlignment="1" applyProtection="1">
      <alignment horizontal="center" vertical="center" wrapText="1" shrinkToFit="1"/>
      <protection locked="0"/>
    </xf>
    <xf numFmtId="0" fontId="66" fillId="0" borderId="2" xfId="72" applyFont="1" applyBorder="1" applyAlignment="1" applyProtection="1">
      <alignment horizontal="center" vertical="center" textRotation="90"/>
      <protection locked="0"/>
    </xf>
    <xf numFmtId="0" fontId="66" fillId="0" borderId="6" xfId="72" applyFont="1" applyBorder="1" applyAlignment="1" applyProtection="1">
      <alignment horizontal="center" vertical="center" textRotation="90"/>
      <protection locked="0"/>
    </xf>
    <xf numFmtId="0" fontId="5" fillId="3" borderId="0" xfId="72" applyFont="1" applyFill="1" applyAlignment="1" applyProtection="1">
      <alignment horizontal="center" vertical="center"/>
      <protection locked="0"/>
    </xf>
    <xf numFmtId="0" fontId="11" fillId="2" borderId="2" xfId="72" applyFont="1" applyFill="1" applyBorder="1" applyAlignment="1" applyProtection="1">
      <alignment horizontal="center" vertical="center" textRotation="90" wrapText="1"/>
      <protection locked="0"/>
    </xf>
    <xf numFmtId="0" fontId="11" fillId="2" borderId="6" xfId="72" applyFont="1" applyFill="1" applyBorder="1" applyAlignment="1" applyProtection="1">
      <alignment horizontal="center" vertical="center" textRotation="90" wrapText="1"/>
      <protection locked="0"/>
    </xf>
    <xf numFmtId="0" fontId="60" fillId="2" borderId="3" xfId="72" applyFont="1" applyFill="1" applyBorder="1" applyAlignment="1" applyProtection="1">
      <alignment horizontal="center" vertical="center"/>
      <protection locked="0"/>
    </xf>
    <xf numFmtId="0" fontId="67" fillId="2" borderId="4" xfId="72" applyFont="1" applyFill="1" applyBorder="1" applyAlignment="1" applyProtection="1">
      <alignment horizontal="center" vertical="center"/>
      <protection locked="0"/>
    </xf>
    <xf numFmtId="0" fontId="67" fillId="2" borderId="1" xfId="72" applyFont="1" applyFill="1" applyBorder="1" applyAlignment="1" applyProtection="1">
      <alignment horizontal="center" vertical="center"/>
      <protection locked="0"/>
    </xf>
    <xf numFmtId="0" fontId="5" fillId="3" borderId="0" xfId="72" applyFont="1" applyFill="1" applyAlignment="1" applyProtection="1">
      <alignment horizontal="left" vertical="center"/>
      <protection locked="0"/>
    </xf>
    <xf numFmtId="0" fontId="65" fillId="3" borderId="0" xfId="72" applyFill="1" applyAlignment="1" applyProtection="1">
      <alignment horizontal="left" vertical="center"/>
      <protection locked="0"/>
    </xf>
    <xf numFmtId="0" fontId="5" fillId="2" borderId="0" xfId="72" applyFont="1" applyFill="1" applyAlignment="1" applyProtection="1">
      <alignment horizontal="left"/>
      <protection locked="0"/>
    </xf>
    <xf numFmtId="0" fontId="0" fillId="3" borderId="0" xfId="72" applyFont="1" applyFill="1" applyAlignment="1">
      <alignment horizontal="center"/>
    </xf>
    <xf numFmtId="0" fontId="5" fillId="3" borderId="0" xfId="72" applyFont="1" applyFill="1" applyAlignment="1">
      <alignment horizontal="center"/>
    </xf>
    <xf numFmtId="0" fontId="65" fillId="2" borderId="0" xfId="72" applyFill="1" applyAlignment="1">
      <alignment horizontal="center"/>
    </xf>
    <xf numFmtId="0" fontId="0" fillId="3" borderId="0" xfId="72" applyFont="1" applyFill="1" applyAlignment="1" applyProtection="1">
      <alignment horizontal="center" vertical="center"/>
      <protection locked="0"/>
    </xf>
    <xf numFmtId="0" fontId="5" fillId="0" borderId="0" xfId="1" applyAlignment="1">
      <alignment horizontal="center"/>
    </xf>
    <xf numFmtId="0" fontId="11" fillId="2" borderId="3" xfId="72" applyFont="1" applyFill="1" applyBorder="1" applyAlignment="1" applyProtection="1">
      <alignment horizontal="center" vertical="center" wrapText="1"/>
      <protection locked="0"/>
    </xf>
    <xf numFmtId="0" fontId="11" fillId="2" borderId="4" xfId="72" applyFont="1" applyFill="1" applyBorder="1" applyAlignment="1" applyProtection="1">
      <alignment horizontal="center" vertical="center" wrapText="1"/>
      <protection locked="0"/>
    </xf>
    <xf numFmtId="0" fontId="11" fillId="2" borderId="3" xfId="72" applyFont="1" applyFill="1" applyBorder="1" applyAlignment="1" applyProtection="1">
      <alignment horizontal="center" vertical="center"/>
      <protection locked="0"/>
    </xf>
    <xf numFmtId="0" fontId="11" fillId="2" borderId="7" xfId="72" applyFont="1" applyFill="1" applyBorder="1" applyAlignment="1" applyProtection="1">
      <alignment horizontal="center" vertical="center"/>
      <protection locked="0"/>
    </xf>
    <xf numFmtId="0" fontId="10" fillId="2" borderId="24" xfId="1" applyFont="1" applyFill="1" applyBorder="1" applyAlignment="1">
      <alignment horizontal="center" vertical="distributed"/>
    </xf>
    <xf numFmtId="0" fontId="10" fillId="2" borderId="8" xfId="1" applyFont="1" applyFill="1" applyBorder="1" applyAlignment="1">
      <alignment horizontal="center" vertical="distributed"/>
    </xf>
    <xf numFmtId="0" fontId="11" fillId="2" borderId="2" xfId="72" applyFont="1" applyFill="1" applyBorder="1" applyAlignment="1" applyProtection="1">
      <alignment horizontal="center" vertical="center" textRotation="90"/>
      <protection locked="0"/>
    </xf>
    <xf numFmtId="0" fontId="11" fillId="2" borderId="6" xfId="72" applyFont="1" applyFill="1" applyBorder="1" applyAlignment="1" applyProtection="1">
      <alignment horizontal="center" vertical="center" textRotation="90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11" fillId="2" borderId="5" xfId="72" applyFont="1" applyFill="1" applyBorder="1" applyAlignment="1" applyProtection="1">
      <alignment horizontal="center" vertical="center"/>
      <protection locked="0"/>
    </xf>
    <xf numFmtId="0" fontId="11" fillId="2" borderId="2" xfId="72" applyFont="1" applyFill="1" applyBorder="1" applyAlignment="1" applyProtection="1">
      <alignment horizontal="center" vertical="center"/>
      <protection locked="0"/>
    </xf>
    <xf numFmtId="0" fontId="11" fillId="2" borderId="6" xfId="72" applyFont="1" applyFill="1" applyBorder="1" applyAlignment="1" applyProtection="1">
      <alignment horizontal="center" vertical="center"/>
      <protection locked="0"/>
    </xf>
    <xf numFmtId="0" fontId="11" fillId="2" borderId="5" xfId="72" applyFont="1" applyFill="1" applyBorder="1" applyAlignment="1" applyProtection="1">
      <alignment vertical="center"/>
      <protection locked="0"/>
    </xf>
    <xf numFmtId="0" fontId="65" fillId="0" borderId="0" xfId="72" applyFill="1" applyAlignment="1" applyProtection="1">
      <alignment horizontal="center"/>
      <protection locked="0"/>
    </xf>
    <xf numFmtId="0" fontId="5" fillId="2" borderId="0" xfId="72" applyFont="1" applyFill="1" applyAlignment="1" applyProtection="1">
      <alignment horizontal="center"/>
      <protection locked="0"/>
    </xf>
    <xf numFmtId="0" fontId="15" fillId="2" borderId="5" xfId="72" applyFont="1" applyFill="1" applyBorder="1" applyAlignment="1" applyProtection="1">
      <alignment horizontal="center" vertical="distributed"/>
      <protection locked="0"/>
    </xf>
    <xf numFmtId="0" fontId="15" fillId="2" borderId="6" xfId="72" applyFont="1" applyFill="1" applyBorder="1" applyAlignment="1" applyProtection="1">
      <alignment horizontal="center" vertical="distributed"/>
      <protection locked="0"/>
    </xf>
    <xf numFmtId="0" fontId="65" fillId="3" borderId="0" xfId="72" applyFill="1" applyAlignment="1" applyProtection="1">
      <alignment horizontal="center" vertical="center"/>
      <protection locked="0"/>
    </xf>
    <xf numFmtId="1" fontId="26" fillId="3" borderId="0" xfId="57" applyNumberFormat="1" applyFont="1" applyFill="1" applyBorder="1" applyAlignment="1" applyProtection="1">
      <alignment horizontal="center" vertical="center"/>
      <protection locked="0"/>
    </xf>
    <xf numFmtId="0" fontId="0" fillId="3" borderId="0" xfId="72" applyFont="1" applyFill="1" applyAlignment="1" applyProtection="1">
      <alignment horizontal="center"/>
      <protection locked="0"/>
    </xf>
    <xf numFmtId="0" fontId="5" fillId="3" borderId="0" xfId="72" applyFont="1" applyFill="1" applyAlignment="1" applyProtection="1">
      <alignment horizontal="center"/>
      <protection locked="0"/>
    </xf>
    <xf numFmtId="0" fontId="65" fillId="3" borderId="0" xfId="72" applyFill="1" applyAlignment="1" applyProtection="1">
      <alignment horizontal="center"/>
      <protection locked="0"/>
    </xf>
    <xf numFmtId="0" fontId="10" fillId="2" borderId="2" xfId="72" applyFont="1" applyFill="1" applyBorder="1" applyAlignment="1" applyProtection="1">
      <alignment horizontal="center" vertical="center" textRotation="90" wrapText="1"/>
      <protection locked="0"/>
    </xf>
    <xf numFmtId="0" fontId="10" fillId="2" borderId="6" xfId="72" applyFont="1" applyFill="1" applyBorder="1" applyAlignment="1" applyProtection="1">
      <alignment horizontal="center" vertical="center" textRotation="90" wrapText="1"/>
      <protection locked="0"/>
    </xf>
    <xf numFmtId="0" fontId="10" fillId="2" borderId="2" xfId="72" applyFont="1" applyFill="1" applyBorder="1" applyAlignment="1" applyProtection="1">
      <alignment horizontal="center" vertical="center" wrapText="1"/>
      <protection locked="0"/>
    </xf>
    <xf numFmtId="0" fontId="10" fillId="2" borderId="6" xfId="72" applyFont="1" applyFill="1" applyBorder="1" applyAlignment="1" applyProtection="1">
      <alignment horizontal="center" vertical="center" wrapText="1"/>
      <protection locked="0"/>
    </xf>
    <xf numFmtId="0" fontId="11" fillId="2" borderId="2" xfId="72" applyFont="1" applyFill="1" applyBorder="1" applyAlignment="1" applyProtection="1">
      <alignment horizontal="center" vertical="center" wrapText="1"/>
      <protection locked="0"/>
    </xf>
    <xf numFmtId="0" fontId="11" fillId="2" borderId="6" xfId="72" applyFont="1" applyFill="1" applyBorder="1" applyAlignment="1" applyProtection="1">
      <alignment horizontal="center" vertical="center" wrapText="1"/>
      <protection locked="0"/>
    </xf>
    <xf numFmtId="0" fontId="5" fillId="2" borderId="0" xfId="60" applyFont="1" applyFill="1" applyBorder="1" applyAlignment="1">
      <alignment horizontal="left" vertical="center"/>
    </xf>
    <xf numFmtId="0" fontId="5" fillId="2" borderId="0" xfId="60" applyFill="1" applyBorder="1" applyAlignment="1">
      <alignment horizontal="left" vertical="center"/>
    </xf>
    <xf numFmtId="0" fontId="54" fillId="3" borderId="2" xfId="60" applyFont="1" applyFill="1" applyBorder="1" applyAlignment="1" applyProtection="1">
      <alignment horizontal="center" vertical="distributed"/>
      <protection locked="0"/>
    </xf>
    <xf numFmtId="0" fontId="54" fillId="3" borderId="22" xfId="60" applyFont="1" applyFill="1" applyBorder="1" applyAlignment="1" applyProtection="1">
      <alignment horizontal="center" vertical="distributed"/>
      <protection locked="0"/>
    </xf>
    <xf numFmtId="0" fontId="54" fillId="3" borderId="6" xfId="60" applyFont="1" applyFill="1" applyBorder="1" applyAlignment="1" applyProtection="1">
      <alignment horizontal="center" vertical="distributed"/>
      <protection locked="0"/>
    </xf>
    <xf numFmtId="0" fontId="55" fillId="0" borderId="2" xfId="60" applyFont="1" applyFill="1" applyBorder="1" applyAlignment="1" applyProtection="1">
      <alignment horizontal="left" vertical="center"/>
      <protection locked="0"/>
    </xf>
    <xf numFmtId="0" fontId="55" fillId="0" borderId="22" xfId="60" applyFont="1" applyFill="1" applyBorder="1" applyAlignment="1" applyProtection="1">
      <alignment horizontal="left" vertical="center"/>
      <protection locked="0"/>
    </xf>
    <xf numFmtId="0" fontId="55" fillId="0" borderId="6" xfId="60" applyFont="1" applyFill="1" applyBorder="1" applyAlignment="1" applyProtection="1">
      <alignment horizontal="left" vertical="center"/>
      <protection locked="0"/>
    </xf>
    <xf numFmtId="165" fontId="57" fillId="3" borderId="2" xfId="60" applyNumberFormat="1" applyFont="1" applyFill="1" applyBorder="1" applyAlignment="1" applyProtection="1">
      <alignment horizontal="center" vertical="center"/>
      <protection locked="0"/>
    </xf>
    <xf numFmtId="165" fontId="57" fillId="3" borderId="22" xfId="60" applyNumberFormat="1" applyFont="1" applyFill="1" applyBorder="1" applyAlignment="1" applyProtection="1">
      <alignment horizontal="center" vertical="center"/>
      <protection locked="0"/>
    </xf>
    <xf numFmtId="165" fontId="57" fillId="3" borderId="6" xfId="60" applyNumberFormat="1" applyFont="1" applyFill="1" applyBorder="1" applyAlignment="1" applyProtection="1">
      <alignment horizontal="center" vertical="center"/>
      <protection locked="0"/>
    </xf>
    <xf numFmtId="0" fontId="54" fillId="3" borderId="2" xfId="60" applyFont="1" applyFill="1" applyBorder="1" applyAlignment="1" applyProtection="1">
      <alignment horizontal="distributed" vertical="distributed"/>
      <protection locked="0"/>
    </xf>
    <xf numFmtId="0" fontId="54" fillId="3" borderId="22" xfId="60" applyFont="1" applyFill="1" applyBorder="1" applyAlignment="1" applyProtection="1">
      <alignment horizontal="distributed" vertical="distributed"/>
      <protection locked="0"/>
    </xf>
    <xf numFmtId="0" fontId="54" fillId="3" borderId="6" xfId="60" applyFont="1" applyFill="1" applyBorder="1" applyAlignment="1" applyProtection="1">
      <alignment horizontal="distributed" vertical="distributed"/>
      <protection locked="0"/>
    </xf>
    <xf numFmtId="0" fontId="55" fillId="0" borderId="20" xfId="60" applyFont="1" applyFill="1" applyBorder="1" applyAlignment="1" applyProtection="1">
      <alignment horizontal="left" vertical="center"/>
      <protection locked="0"/>
    </xf>
    <xf numFmtId="0" fontId="55" fillId="0" borderId="9" xfId="60" applyFont="1" applyFill="1" applyBorder="1" applyAlignment="1" applyProtection="1">
      <alignment horizontal="left" vertical="center"/>
      <protection locked="0"/>
    </xf>
    <xf numFmtId="165" fontId="57" fillId="3" borderId="20" xfId="60" applyNumberFormat="1" applyFont="1" applyFill="1" applyBorder="1" applyAlignment="1" applyProtection="1">
      <alignment horizontal="center" vertical="center"/>
      <protection locked="0"/>
    </xf>
    <xf numFmtId="165" fontId="57" fillId="3" borderId="9" xfId="60" applyNumberFormat="1" applyFont="1" applyFill="1" applyBorder="1" applyAlignment="1" applyProtection="1">
      <alignment horizontal="center" vertical="center"/>
      <protection locked="0"/>
    </xf>
    <xf numFmtId="165" fontId="57" fillId="3" borderId="21" xfId="60" applyNumberFormat="1" applyFont="1" applyFill="1" applyBorder="1" applyAlignment="1" applyProtection="1">
      <alignment horizontal="center" vertical="center"/>
      <protection locked="0"/>
    </xf>
    <xf numFmtId="0" fontId="55" fillId="3" borderId="20" xfId="60" applyFont="1" applyFill="1" applyBorder="1" applyAlignment="1" applyProtection="1">
      <alignment horizontal="left" vertical="center"/>
      <protection locked="0"/>
    </xf>
    <xf numFmtId="0" fontId="55" fillId="3" borderId="9" xfId="60" applyFont="1" applyFill="1" applyBorder="1" applyAlignment="1" applyProtection="1">
      <alignment horizontal="left" vertical="center"/>
      <protection locked="0"/>
    </xf>
    <xf numFmtId="165" fontId="57" fillId="0" borderId="21" xfId="60" applyNumberFormat="1" applyFont="1" applyFill="1" applyBorder="1" applyAlignment="1" applyProtection="1">
      <alignment horizontal="center" vertical="center"/>
      <protection locked="0"/>
    </xf>
    <xf numFmtId="165" fontId="57" fillId="0" borderId="20" xfId="60" applyNumberFormat="1" applyFont="1" applyFill="1" applyBorder="1" applyAlignment="1" applyProtection="1">
      <alignment horizontal="center" vertical="center"/>
      <protection locked="0"/>
    </xf>
    <xf numFmtId="165" fontId="57" fillId="0" borderId="9" xfId="60" applyNumberFormat="1" applyFont="1" applyFill="1" applyBorder="1" applyAlignment="1" applyProtection="1">
      <alignment horizontal="center" vertical="center"/>
      <protection locked="0"/>
    </xf>
    <xf numFmtId="0" fontId="33" fillId="2" borderId="4" xfId="60" applyFont="1" applyFill="1" applyBorder="1" applyAlignment="1">
      <alignment horizontal="center" vertical="center"/>
    </xf>
    <xf numFmtId="0" fontId="55" fillId="3" borderId="2" xfId="60" applyFont="1" applyFill="1" applyBorder="1" applyAlignment="1" applyProtection="1">
      <alignment horizontal="left" vertical="center"/>
      <protection locked="0"/>
    </xf>
    <xf numFmtId="0" fontId="55" fillId="3" borderId="22" xfId="60" applyFont="1" applyFill="1" applyBorder="1" applyAlignment="1" applyProtection="1">
      <alignment horizontal="left" vertical="center"/>
      <protection locked="0"/>
    </xf>
    <xf numFmtId="0" fontId="55" fillId="3" borderId="6" xfId="60" applyFont="1" applyFill="1" applyBorder="1" applyAlignment="1" applyProtection="1">
      <alignment horizontal="left" vertical="center"/>
      <protection locked="0"/>
    </xf>
    <xf numFmtId="165" fontId="57" fillId="0" borderId="2" xfId="60" applyNumberFormat="1" applyFont="1" applyFill="1" applyBorder="1" applyAlignment="1" applyProtection="1">
      <alignment horizontal="center" vertical="center"/>
      <protection locked="0"/>
    </xf>
    <xf numFmtId="165" fontId="57" fillId="0" borderId="22" xfId="60" applyNumberFormat="1" applyFont="1" applyFill="1" applyBorder="1" applyAlignment="1" applyProtection="1">
      <alignment horizontal="center" vertical="center"/>
      <protection locked="0"/>
    </xf>
    <xf numFmtId="165" fontId="57" fillId="0" borderId="6" xfId="60" applyNumberFormat="1" applyFont="1" applyFill="1" applyBorder="1" applyAlignment="1" applyProtection="1">
      <alignment horizontal="center" vertical="center"/>
      <protection locked="0"/>
    </xf>
    <xf numFmtId="0" fontId="52" fillId="2" borderId="0" xfId="60" applyFont="1" applyFill="1" applyAlignment="1">
      <alignment horizontal="center"/>
    </xf>
    <xf numFmtId="0" fontId="7" fillId="2" borderId="0" xfId="60" applyFont="1" applyFill="1" applyBorder="1"/>
    <xf numFmtId="0" fontId="31" fillId="2" borderId="4" xfId="60" applyFont="1" applyFill="1" applyBorder="1" applyAlignment="1">
      <alignment horizontal="center" vertical="center"/>
    </xf>
    <xf numFmtId="0" fontId="31" fillId="2" borderId="19" xfId="60" applyFont="1" applyFill="1" applyBorder="1" applyAlignment="1">
      <alignment horizontal="center" vertical="center"/>
    </xf>
    <xf numFmtId="0" fontId="10" fillId="2" borderId="2" xfId="0" applyFont="1" applyFill="1" applyBorder="1" applyAlignment="1" applyProtection="1">
      <alignment horizontal="center" vertical="center" textRotation="90" wrapText="1"/>
      <protection locked="0"/>
    </xf>
    <xf numFmtId="0" fontId="10" fillId="2" borderId="6" xfId="0" applyFont="1" applyFill="1" applyBorder="1" applyAlignment="1" applyProtection="1">
      <alignment horizontal="center" vertical="center" textRotation="90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textRotation="90" wrapText="1"/>
      <protection locked="0"/>
    </xf>
    <xf numFmtId="0" fontId="11" fillId="2" borderId="6" xfId="0" applyFont="1" applyFill="1" applyBorder="1" applyAlignment="1" applyProtection="1">
      <alignment horizontal="center" vertical="center" textRotation="90" wrapText="1"/>
      <protection locked="0"/>
    </xf>
    <xf numFmtId="0" fontId="15" fillId="2" borderId="5" xfId="0" applyFont="1" applyFill="1" applyBorder="1" applyAlignment="1" applyProtection="1">
      <alignment horizontal="center" vertical="distributed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right" vertic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 textRotation="90"/>
      <protection locked="0"/>
    </xf>
    <xf numFmtId="0" fontId="11" fillId="2" borderId="6" xfId="0" applyFont="1" applyFill="1" applyBorder="1" applyAlignment="1" applyProtection="1">
      <alignment horizontal="center" vertical="center" textRotation="90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right"/>
      <protection locked="0"/>
    </xf>
    <xf numFmtId="0" fontId="10" fillId="2" borderId="2" xfId="0" applyFont="1" applyFill="1" applyBorder="1" applyAlignment="1" applyProtection="1">
      <alignment horizontal="center" vertical="center" textRotation="90"/>
      <protection locked="0"/>
    </xf>
    <xf numFmtId="0" fontId="13" fillId="2" borderId="6" xfId="0" applyFont="1" applyFill="1" applyBorder="1" applyAlignment="1" applyProtection="1">
      <alignment horizontal="center" vertical="center" textRotation="90"/>
      <protection locked="0"/>
    </xf>
    <xf numFmtId="49" fontId="10" fillId="2" borderId="2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0" fontId="14" fillId="2" borderId="6" xfId="0" applyFont="1" applyFill="1" applyBorder="1" applyAlignment="1" applyProtection="1">
      <alignment horizontal="center" vertical="center" textRotation="90" wrapText="1" shrinkToFit="1"/>
      <protection locked="0"/>
    </xf>
    <xf numFmtId="49" fontId="10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2" borderId="6" xfId="0" applyFont="1" applyFill="1" applyBorder="1" applyAlignment="1" applyProtection="1">
      <alignment horizontal="center" vertical="center" wrapText="1" shrinkToFit="1"/>
      <protection locked="0"/>
    </xf>
    <xf numFmtId="0" fontId="6" fillId="2" borderId="0" xfId="72" applyFont="1" applyFill="1" applyAlignment="1" applyProtection="1">
      <alignment horizontal="center"/>
      <protection locked="0"/>
    </xf>
    <xf numFmtId="0" fontId="7" fillId="0" borderId="1" xfId="72" applyFont="1" applyFill="1" applyBorder="1" applyAlignment="1" applyProtection="1">
      <alignment horizontal="left"/>
      <protection locked="0"/>
    </xf>
    <xf numFmtId="0" fontId="7" fillId="2" borderId="1" xfId="72" applyFont="1" applyFill="1" applyBorder="1" applyAlignment="1" applyProtection="1">
      <alignment horizontal="center"/>
      <protection locked="0"/>
    </xf>
    <xf numFmtId="49" fontId="10" fillId="2" borderId="2" xfId="72" applyNumberFormat="1" applyFont="1" applyFill="1" applyBorder="1" applyAlignment="1" applyProtection="1">
      <alignment horizontal="center" vertical="center" textRotation="90" wrapText="1" shrinkToFit="1"/>
      <protection locked="0"/>
    </xf>
    <xf numFmtId="0" fontId="14" fillId="2" borderId="6" xfId="72" applyFont="1" applyFill="1" applyBorder="1" applyAlignment="1" applyProtection="1">
      <alignment horizontal="center" vertical="center" textRotation="90" wrapText="1" shrinkToFit="1"/>
      <protection locked="0"/>
    </xf>
    <xf numFmtId="0" fontId="5" fillId="3" borderId="0" xfId="72" applyFont="1" applyFill="1" applyAlignment="1" applyProtection="1">
      <alignment horizontal="right" vertical="center"/>
      <protection locked="0"/>
    </xf>
    <xf numFmtId="0" fontId="67" fillId="2" borderId="3" xfId="72" applyFont="1" applyFill="1" applyBorder="1" applyAlignment="1" applyProtection="1">
      <alignment horizontal="center" vertical="center"/>
      <protection locked="0"/>
    </xf>
    <xf numFmtId="0" fontId="67" fillId="2" borderId="7" xfId="72" applyFont="1" applyFill="1" applyBorder="1" applyAlignment="1" applyProtection="1">
      <alignment horizontal="center" vertical="center"/>
      <protection locked="0"/>
    </xf>
    <xf numFmtId="0" fontId="65" fillId="2" borderId="0" xfId="72" applyFill="1" applyAlignment="1" applyProtection="1">
      <alignment horizontal="center"/>
      <protection locked="0"/>
    </xf>
    <xf numFmtId="0" fontId="0" fillId="0" borderId="0" xfId="1" applyFont="1" applyAlignment="1">
      <alignment horizontal="center"/>
    </xf>
    <xf numFmtId="0" fontId="75" fillId="2" borderId="4" xfId="57" applyFont="1" applyFill="1" applyBorder="1" applyAlignment="1">
      <alignment horizontal="center"/>
    </xf>
    <xf numFmtId="0" fontId="75" fillId="2" borderId="0" xfId="57" applyFont="1" applyFill="1" applyBorder="1" applyAlignment="1">
      <alignment horizontal="center"/>
    </xf>
    <xf numFmtId="0" fontId="75" fillId="2" borderId="1" xfId="57" applyFont="1" applyFill="1" applyBorder="1" applyAlignment="1">
      <alignment horizontal="center"/>
    </xf>
    <xf numFmtId="0" fontId="26" fillId="19" borderId="5" xfId="72" applyFont="1" applyFill="1" applyBorder="1" applyAlignment="1">
      <alignment horizontal="left" vertical="center" wrapText="1"/>
    </xf>
    <xf numFmtId="0" fontId="26" fillId="3" borderId="2" xfId="72" applyFont="1" applyFill="1" applyBorder="1" applyAlignment="1">
      <alignment horizontal="left" vertical="center" wrapText="1"/>
    </xf>
    <xf numFmtId="6" fontId="26" fillId="0" borderId="6" xfId="2" applyNumberFormat="1" applyFont="1" applyFill="1" applyBorder="1" applyAlignment="1">
      <alignment horizontal="left" vertical="center"/>
    </xf>
    <xf numFmtId="0" fontId="17" fillId="3" borderId="23" xfId="2" applyFont="1" applyFill="1" applyBorder="1" applyAlignment="1">
      <alignment horizontal="left" vertical="center"/>
    </xf>
    <xf numFmtId="0" fontId="76" fillId="2" borderId="0" xfId="60" applyFont="1" applyFill="1" applyAlignment="1">
      <alignment horizontal="center"/>
    </xf>
    <xf numFmtId="0" fontId="60" fillId="2" borderId="0" xfId="60" applyFont="1" applyFill="1" applyAlignment="1">
      <alignment horizontal="center"/>
    </xf>
    <xf numFmtId="0" fontId="5" fillId="0" borderId="0" xfId="58"/>
    <xf numFmtId="0" fontId="68" fillId="2" borderId="0" xfId="60" applyFont="1" applyFill="1" applyAlignment="1">
      <alignment horizontal="center" vertical="justify"/>
    </xf>
    <xf numFmtId="0" fontId="7" fillId="2" borderId="1" xfId="60" applyFont="1" applyFill="1" applyBorder="1"/>
    <xf numFmtId="0" fontId="77" fillId="2" borderId="1" xfId="60" applyFont="1" applyFill="1" applyBorder="1"/>
    <xf numFmtId="0" fontId="77" fillId="2" borderId="1" xfId="60" applyFont="1" applyFill="1" applyBorder="1" applyAlignment="1">
      <alignment horizontal="right"/>
    </xf>
    <xf numFmtId="0" fontId="5" fillId="2" borderId="0" xfId="60" applyFill="1" applyAlignment="1">
      <alignment horizontal="center" vertical="justify"/>
    </xf>
    <xf numFmtId="0" fontId="5" fillId="2" borderId="0" xfId="60" applyFill="1" applyAlignment="1">
      <alignment horizontal="left" vertical="justify"/>
    </xf>
    <xf numFmtId="0" fontId="5" fillId="2" borderId="0" xfId="60" applyFill="1" applyAlignment="1">
      <alignment horizontal="justify" vertical="justify"/>
    </xf>
    <xf numFmtId="0" fontId="26" fillId="2" borderId="2" xfId="60" applyFont="1" applyFill="1" applyBorder="1" applyAlignment="1">
      <alignment horizontal="center" vertical="center" textRotation="90"/>
    </xf>
    <xf numFmtId="0" fontId="26" fillId="2" borderId="2" xfId="60" applyFont="1" applyFill="1" applyBorder="1" applyAlignment="1">
      <alignment horizontal="center" vertical="center"/>
    </xf>
    <xf numFmtId="0" fontId="26" fillId="2" borderId="2" xfId="60" applyFont="1" applyFill="1" applyBorder="1" applyAlignment="1">
      <alignment horizontal="center" vertical="justify"/>
    </xf>
    <xf numFmtId="0" fontId="26" fillId="2" borderId="2" xfId="60" applyFont="1" applyFill="1" applyBorder="1" applyAlignment="1">
      <alignment horizontal="center" vertical="distributed"/>
    </xf>
    <xf numFmtId="0" fontId="26" fillId="2" borderId="2" xfId="60" applyFont="1" applyFill="1" applyBorder="1" applyAlignment="1">
      <alignment horizontal="center" vertical="distributed" wrapText="1"/>
    </xf>
    <xf numFmtId="0" fontId="26" fillId="2" borderId="22" xfId="60" applyFont="1" applyFill="1" applyBorder="1" applyAlignment="1">
      <alignment horizontal="center" vertical="center" textRotation="90"/>
    </xf>
    <xf numFmtId="0" fontId="26" fillId="2" borderId="22" xfId="60" applyFont="1" applyFill="1" applyBorder="1" applyAlignment="1">
      <alignment horizontal="center" vertical="center"/>
    </xf>
    <xf numFmtId="0" fontId="26" fillId="2" borderId="22" xfId="60" applyFont="1" applyFill="1" applyBorder="1" applyAlignment="1">
      <alignment horizontal="center" vertical="justify"/>
    </xf>
    <xf numFmtId="0" fontId="26" fillId="2" borderId="22" xfId="60" applyFont="1" applyFill="1" applyBorder="1" applyAlignment="1">
      <alignment horizontal="center" vertical="distributed"/>
    </xf>
    <xf numFmtId="0" fontId="26" fillId="2" borderId="22" xfId="60" applyFont="1" applyFill="1" applyBorder="1" applyAlignment="1">
      <alignment horizontal="center" vertical="distributed" wrapText="1"/>
    </xf>
    <xf numFmtId="0" fontId="26" fillId="2" borderId="6" xfId="60" applyFont="1" applyFill="1" applyBorder="1" applyAlignment="1">
      <alignment horizontal="center" vertical="center" textRotation="90"/>
    </xf>
    <xf numFmtId="0" fontId="26" fillId="2" borderId="6" xfId="60" applyFont="1" applyFill="1" applyBorder="1" applyAlignment="1">
      <alignment horizontal="center" vertical="center"/>
    </xf>
    <xf numFmtId="0" fontId="26" fillId="2" borderId="6" xfId="60" applyFont="1" applyFill="1" applyBorder="1" applyAlignment="1">
      <alignment horizontal="center" vertical="justify"/>
    </xf>
    <xf numFmtId="0" fontId="26" fillId="2" borderId="6" xfId="60" applyFont="1" applyFill="1" applyBorder="1" applyAlignment="1">
      <alignment horizontal="center" vertical="distributed"/>
    </xf>
    <xf numFmtId="0" fontId="26" fillId="2" borderId="6" xfId="60" applyFont="1" applyFill="1" applyBorder="1" applyAlignment="1">
      <alignment horizontal="center" vertical="distributed" wrapText="1"/>
    </xf>
    <xf numFmtId="0" fontId="5" fillId="2" borderId="5" xfId="60" applyFill="1" applyBorder="1" applyAlignment="1" applyProtection="1">
      <alignment horizontal="center" vertical="center"/>
      <protection locked="0"/>
    </xf>
    <xf numFmtId="0" fontId="60" fillId="2" borderId="7" xfId="60" applyFont="1" applyFill="1" applyBorder="1" applyAlignment="1" applyProtection="1">
      <alignment horizontal="left" vertical="center" wrapText="1"/>
      <protection locked="0"/>
    </xf>
    <xf numFmtId="0" fontId="5" fillId="2" borderId="7" xfId="60" applyFill="1" applyBorder="1" applyAlignment="1" applyProtection="1">
      <alignment horizontal="center" vertical="center"/>
      <protection locked="0"/>
    </xf>
    <xf numFmtId="0" fontId="5" fillId="2" borderId="3" xfId="60" applyFill="1" applyBorder="1" applyAlignment="1" applyProtection="1">
      <alignment horizontal="center" vertical="center"/>
      <protection locked="0"/>
    </xf>
    <xf numFmtId="164" fontId="75" fillId="2" borderId="5" xfId="60" applyNumberFormat="1" applyFont="1" applyFill="1" applyBorder="1" applyAlignment="1" applyProtection="1">
      <alignment horizontal="center" vertical="center"/>
      <protection locked="0"/>
    </xf>
    <xf numFmtId="0" fontId="5" fillId="2" borderId="0" xfId="60" applyFill="1" applyAlignment="1">
      <alignment horizontal="center"/>
    </xf>
    <xf numFmtId="0" fontId="5" fillId="3" borderId="0" xfId="60" applyFill="1" applyAlignment="1">
      <alignment horizontal="left"/>
    </xf>
    <xf numFmtId="0" fontId="5" fillId="3" borderId="0" xfId="60" applyFont="1" applyFill="1" applyAlignment="1">
      <alignment horizontal="right"/>
    </xf>
    <xf numFmtId="0" fontId="5" fillId="3" borderId="0" xfId="60" applyFill="1" applyAlignment="1">
      <alignment horizontal="right"/>
    </xf>
    <xf numFmtId="0" fontId="5" fillId="3" borderId="0" xfId="60" applyFill="1" applyAlignment="1">
      <alignment horizontal="left"/>
    </xf>
    <xf numFmtId="0" fontId="5" fillId="3" borderId="0" xfId="60" applyFill="1"/>
  </cellXfs>
  <cellStyles count="77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Денежный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1"/>
    <cellStyle name="Обычный 2 2" xfId="39"/>
    <cellStyle name="Обычный 2 2 2" xfId="40"/>
    <cellStyle name="Обычный 2 2 2 2" xfId="73"/>
    <cellStyle name="Обычный 2 2 2 3" xfId="74"/>
    <cellStyle name="Обычный 2 2 2 4" xfId="75"/>
    <cellStyle name="Обычный 2 2_ком" xfId="41"/>
    <cellStyle name="Обычный 2 3" xfId="42"/>
    <cellStyle name="Обычный 2 3 2" xfId="43"/>
    <cellStyle name="Обычный 2 4" xfId="44"/>
    <cellStyle name="Обычный 2 5" xfId="45"/>
    <cellStyle name="Обычный 2 6" xfId="46"/>
    <cellStyle name="Обычный 2 7" xfId="47"/>
    <cellStyle name="Обычный 2_ком" xfId="48"/>
    <cellStyle name="Обычный 3" xfId="49"/>
    <cellStyle name="Обычный 3 2" xfId="50"/>
    <cellStyle name="Обычный 3 3" xfId="51"/>
    <cellStyle name="Обычный 3 4" xfId="52"/>
    <cellStyle name="Обычный 3_ком" xfId="53"/>
    <cellStyle name="Обычный 4" xfId="54"/>
    <cellStyle name="Обычный 4 2" xfId="55"/>
    <cellStyle name="Обычный 4 3" xfId="56"/>
    <cellStyle name="Обычный 5" xfId="57"/>
    <cellStyle name="Обычный 5 2" xfId="2"/>
    <cellStyle name="Обычный 6" xfId="58"/>
    <cellStyle name="Обычный 6 2" xfId="59"/>
    <cellStyle name="Обычный 7" xfId="72"/>
    <cellStyle name="Обычный_ЧЕМП -2007" xfId="60"/>
    <cellStyle name="Обычный_ЧЕМП -2007 2" xfId="76"/>
    <cellStyle name="Плохой 2" xfId="61"/>
    <cellStyle name="Пояснение 2" xfId="62"/>
    <cellStyle name="Примечание 2" xfId="63"/>
    <cellStyle name="Связанная ячейка 2" xfId="64"/>
    <cellStyle name="Текст предупреждения 2" xfId="65"/>
    <cellStyle name="Финансовый 2" xfId="66"/>
    <cellStyle name="Финансовый 2 2" xfId="67"/>
    <cellStyle name="Финансовый 2 3" xfId="68"/>
    <cellStyle name="Финансовый 3" xfId="69"/>
    <cellStyle name="Финансовый 4" xfId="70"/>
    <cellStyle name="Хороший 2" xfId="7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23</xdr:row>
      <xdr:rowOff>0</xdr:rowOff>
    </xdr:from>
    <xdr:to>
      <xdr:col>3</xdr:col>
      <xdr:colOff>942975</xdr:colOff>
      <xdr:row>25</xdr:row>
      <xdr:rowOff>0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6991350"/>
          <a:ext cx="942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727075</xdr:colOff>
      <xdr:row>29</xdr:row>
      <xdr:rowOff>39864</xdr:rowOff>
    </xdr:to>
    <xdr:pic>
      <xdr:nvPicPr>
        <xdr:cNvPr id="3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contrast="20000"/>
        </a:blip>
        <a:srcRect/>
        <a:stretch>
          <a:fillRect/>
        </a:stretch>
      </xdr:blipFill>
      <xdr:spPr bwMode="auto">
        <a:xfrm>
          <a:off x="2857500" y="7639050"/>
          <a:ext cx="727075" cy="3637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4</xdr:row>
      <xdr:rowOff>66675</xdr:rowOff>
    </xdr:from>
    <xdr:to>
      <xdr:col>1</xdr:col>
      <xdr:colOff>66675</xdr:colOff>
      <xdr:row>57</xdr:row>
      <xdr:rowOff>123825</xdr:rowOff>
    </xdr:to>
    <xdr:sp macro="" textlink="">
      <xdr:nvSpPr>
        <xdr:cNvPr id="2" name="WordArt 3"/>
        <xdr:cNvSpPr>
          <a:spLocks noChangeArrowheads="1" noChangeShapeType="1" noTextEdit="1"/>
        </xdr:cNvSpPr>
      </xdr:nvSpPr>
      <xdr:spPr bwMode="auto">
        <a:xfrm rot="16200000">
          <a:off x="-3771900" y="5000625"/>
          <a:ext cx="8743950" cy="590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ru-RU" sz="3600" kern="10" spc="72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>
                      <a:alpha val="80000"/>
                    </a:srgbClr>
                  </a:gs>
                  <a:gs pos="100000">
                    <a:srgbClr val="CC00CC"/>
                  </a:gs>
                </a:gsLst>
                <a:lin ang="10800000" scaled="1"/>
              </a:gradFill>
              <a:effectLst>
                <a:outerShdw dist="53882" dir="2700000" algn="ctr" rotWithShape="0">
                  <a:srgbClr val="9999FF">
                    <a:alpha val="80000"/>
                  </a:srgbClr>
                </a:outerShdw>
              </a:effectLst>
              <a:latin typeface="Impact"/>
            </a:rPr>
            <a:t>ПРЫЖКИ НА БАТУТЕ</a:t>
          </a:r>
        </a:p>
      </xdr:txBody>
    </xdr:sp>
    <xdr:clientData/>
  </xdr:twoCellAnchor>
  <xdr:twoCellAnchor>
    <xdr:from>
      <xdr:col>1</xdr:col>
      <xdr:colOff>314325</xdr:colOff>
      <xdr:row>8</xdr:row>
      <xdr:rowOff>9525</xdr:rowOff>
    </xdr:from>
    <xdr:to>
      <xdr:col>9</xdr:col>
      <xdr:colOff>200024</xdr:colOff>
      <xdr:row>41</xdr:row>
      <xdr:rowOff>104775</xdr:rowOff>
    </xdr:to>
    <xdr:sp macro="" textlink="">
      <xdr:nvSpPr>
        <xdr:cNvPr id="3" name="WordArt 7"/>
        <xdr:cNvSpPr>
          <a:spLocks noChangeArrowheads="1" noChangeShapeType="1" noTextEdit="1"/>
        </xdr:cNvSpPr>
      </xdr:nvSpPr>
      <xdr:spPr bwMode="auto">
        <a:xfrm>
          <a:off x="1143000" y="1514475"/>
          <a:ext cx="4629149" cy="5438775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ru-RU" sz="3600" b="1" kern="10" spc="0">
            <a:ln w="9525">
              <a:solidFill>
                <a:srgbClr val="FF0000"/>
              </a:solidFill>
              <a:round/>
              <a:headEnd/>
              <a:tailEnd/>
            </a:ln>
            <a:solidFill>
              <a:srgbClr val="FF0000"/>
            </a:solidFill>
            <a:effectLst/>
            <a:latin typeface="Arial"/>
            <a:cs typeface="Arial"/>
          </a:endParaRPr>
        </a:p>
        <a:p>
          <a:pPr algn="ctr" rtl="0">
            <a:buNone/>
          </a:pPr>
          <a:r>
            <a:rPr lang="ru-RU" sz="3600" b="1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"/>
              <a:cs typeface="Arial"/>
            </a:rPr>
            <a:t>ОЛИМПИЙСКИЕ ДНИ </a:t>
          </a:r>
        </a:p>
        <a:p>
          <a:pPr algn="ctr" rtl="0">
            <a:buNone/>
          </a:pPr>
          <a:r>
            <a:rPr lang="ru-RU" sz="3600" b="1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"/>
              <a:cs typeface="Arial"/>
            </a:rPr>
            <a:t>МОЛОДЕЖИ </a:t>
          </a:r>
        </a:p>
        <a:p>
          <a:pPr algn="ctr" rtl="0">
            <a:buNone/>
          </a:pPr>
          <a:r>
            <a:rPr lang="ru-RU" sz="3600" b="1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"/>
              <a:cs typeface="Arial"/>
            </a:rPr>
            <a:t>(ЮНОШИ, ДЕВУШКИ) </a:t>
          </a:r>
        </a:p>
        <a:p>
          <a:pPr algn="ctr" rtl="0">
            <a:buNone/>
          </a:pPr>
          <a:r>
            <a:rPr lang="ru-RU" sz="3600" b="1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"/>
              <a:cs typeface="Arial"/>
            </a:rPr>
            <a:t>2000 г.р. И МОЛОЖЕ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309756</xdr:colOff>
      <xdr:row>39</xdr:row>
      <xdr:rowOff>85183</xdr:rowOff>
    </xdr:from>
    <xdr:to>
      <xdr:col>10</xdr:col>
      <xdr:colOff>99819</xdr:colOff>
      <xdr:row>41</xdr:row>
      <xdr:rowOff>77189</xdr:rowOff>
    </xdr:to>
    <xdr:pic>
      <xdr:nvPicPr>
        <xdr:cNvPr id="2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6435183" y="6241585"/>
          <a:ext cx="727075" cy="3637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859573</xdr:colOff>
      <xdr:row>39</xdr:row>
      <xdr:rowOff>30977</xdr:rowOff>
    </xdr:from>
    <xdr:to>
      <xdr:col>1</xdr:col>
      <xdr:colOff>1802548</xdr:colOff>
      <xdr:row>40</xdr:row>
      <xdr:rowOff>150503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817" y="6187379"/>
          <a:ext cx="942975" cy="328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396875</xdr:colOff>
      <xdr:row>23</xdr:row>
      <xdr:rowOff>47625</xdr:rowOff>
    </xdr:from>
    <xdr:to>
      <xdr:col>4</xdr:col>
      <xdr:colOff>514350</xdr:colOff>
      <xdr:row>25</xdr:row>
      <xdr:rowOff>66675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2813" y="6262688"/>
          <a:ext cx="942975" cy="328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103188</xdr:colOff>
      <xdr:row>23</xdr:row>
      <xdr:rowOff>23812</xdr:rowOff>
    </xdr:from>
    <xdr:to>
      <xdr:col>16</xdr:col>
      <xdr:colOff>68263</xdr:colOff>
      <xdr:row>25</xdr:row>
      <xdr:rowOff>77964</xdr:rowOff>
    </xdr:to>
    <xdr:pic>
      <xdr:nvPicPr>
        <xdr:cNvPr id="3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contrast="20000"/>
        </a:blip>
        <a:srcRect/>
        <a:stretch>
          <a:fillRect/>
        </a:stretch>
      </xdr:blipFill>
      <xdr:spPr bwMode="auto">
        <a:xfrm>
          <a:off x="7405688" y="6238875"/>
          <a:ext cx="727075" cy="3637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1452563</xdr:colOff>
      <xdr:row>27</xdr:row>
      <xdr:rowOff>71438</xdr:rowOff>
    </xdr:from>
    <xdr:to>
      <xdr:col>4</xdr:col>
      <xdr:colOff>77788</xdr:colOff>
      <xdr:row>29</xdr:row>
      <xdr:rowOff>90488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58938" y="5794376"/>
          <a:ext cx="942975" cy="328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325438</xdr:colOff>
      <xdr:row>27</xdr:row>
      <xdr:rowOff>47625</xdr:rowOff>
    </xdr:from>
    <xdr:to>
      <xdr:col>14</xdr:col>
      <xdr:colOff>441325</xdr:colOff>
      <xdr:row>29</xdr:row>
      <xdr:rowOff>101777</xdr:rowOff>
    </xdr:to>
    <xdr:pic>
      <xdr:nvPicPr>
        <xdr:cNvPr id="3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contrast="20000"/>
        </a:blip>
        <a:srcRect/>
        <a:stretch>
          <a:fillRect/>
        </a:stretch>
      </xdr:blipFill>
      <xdr:spPr bwMode="auto">
        <a:xfrm>
          <a:off x="6913563" y="5770563"/>
          <a:ext cx="727075" cy="3637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1231681</xdr:colOff>
      <xdr:row>57</xdr:row>
      <xdr:rowOff>73901</xdr:rowOff>
    </xdr:from>
    <xdr:to>
      <xdr:col>1</xdr:col>
      <xdr:colOff>2171481</xdr:colOff>
      <xdr:row>59</xdr:row>
      <xdr:rowOff>64364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7931" y="6665201"/>
          <a:ext cx="939800" cy="31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1042823</xdr:colOff>
      <xdr:row>57</xdr:row>
      <xdr:rowOff>90317</xdr:rowOff>
    </xdr:from>
    <xdr:to>
      <xdr:col>5</xdr:col>
      <xdr:colOff>283670</xdr:colOff>
      <xdr:row>59</xdr:row>
      <xdr:rowOff>125583</xdr:rowOff>
    </xdr:to>
    <xdr:pic>
      <xdr:nvPicPr>
        <xdr:cNvPr id="3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contrast="20000"/>
        </a:blip>
        <a:srcRect/>
        <a:stretch>
          <a:fillRect/>
        </a:stretch>
      </xdr:blipFill>
      <xdr:spPr bwMode="auto">
        <a:xfrm>
          <a:off x="7973082" y="6716761"/>
          <a:ext cx="727075" cy="3637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43</xdr:row>
      <xdr:rowOff>104775</xdr:rowOff>
    </xdr:from>
    <xdr:to>
      <xdr:col>4</xdr:col>
      <xdr:colOff>632531</xdr:colOff>
      <xdr:row>45</xdr:row>
      <xdr:rowOff>123825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81175" y="7781925"/>
          <a:ext cx="937331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8820</xdr:colOff>
      <xdr:row>43</xdr:row>
      <xdr:rowOff>35277</xdr:rowOff>
    </xdr:from>
    <xdr:to>
      <xdr:col>22</xdr:col>
      <xdr:colOff>180270</xdr:colOff>
      <xdr:row>45</xdr:row>
      <xdr:rowOff>99130</xdr:rowOff>
    </xdr:to>
    <xdr:pic>
      <xdr:nvPicPr>
        <xdr:cNvPr id="3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contrast="20000"/>
        </a:blip>
        <a:srcRect/>
        <a:stretch>
          <a:fillRect/>
        </a:stretch>
      </xdr:blipFill>
      <xdr:spPr bwMode="auto">
        <a:xfrm>
          <a:off x="6962070" y="7712427"/>
          <a:ext cx="714375" cy="368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1222075</xdr:colOff>
      <xdr:row>46</xdr:row>
      <xdr:rowOff>44929</xdr:rowOff>
    </xdr:from>
    <xdr:to>
      <xdr:col>4</xdr:col>
      <xdr:colOff>425929</xdr:colOff>
      <xdr:row>48</xdr:row>
      <xdr:rowOff>90577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31625" y="8255479"/>
          <a:ext cx="946929" cy="323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71887</xdr:colOff>
      <xdr:row>46</xdr:row>
      <xdr:rowOff>26960</xdr:rowOff>
    </xdr:from>
    <xdr:to>
      <xdr:col>26</xdr:col>
      <xdr:colOff>107051</xdr:colOff>
      <xdr:row>48</xdr:row>
      <xdr:rowOff>112113</xdr:rowOff>
    </xdr:to>
    <xdr:pic>
      <xdr:nvPicPr>
        <xdr:cNvPr id="3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contrast="20000"/>
        </a:blip>
        <a:srcRect/>
        <a:stretch>
          <a:fillRect/>
        </a:stretch>
      </xdr:blipFill>
      <xdr:spPr bwMode="auto">
        <a:xfrm>
          <a:off x="7853632" y="8204083"/>
          <a:ext cx="727075" cy="3637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</xdr:colOff>
      <xdr:row>39</xdr:row>
      <xdr:rowOff>39687</xdr:rowOff>
    </xdr:from>
    <xdr:to>
      <xdr:col>4</xdr:col>
      <xdr:colOff>336550</xdr:colOff>
      <xdr:row>41</xdr:row>
      <xdr:rowOff>58737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0" y="8016875"/>
          <a:ext cx="931863" cy="328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285751</xdr:colOff>
      <xdr:row>39</xdr:row>
      <xdr:rowOff>87312</xdr:rowOff>
    </xdr:from>
    <xdr:to>
      <xdr:col>22</xdr:col>
      <xdr:colOff>100014</xdr:colOff>
      <xdr:row>41</xdr:row>
      <xdr:rowOff>141464</xdr:rowOff>
    </xdr:to>
    <xdr:pic>
      <xdr:nvPicPr>
        <xdr:cNvPr id="3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contrast="20000"/>
        </a:blip>
        <a:srcRect/>
        <a:stretch>
          <a:fillRect/>
        </a:stretch>
      </xdr:blipFill>
      <xdr:spPr bwMode="auto">
        <a:xfrm>
          <a:off x="7453314" y="8064500"/>
          <a:ext cx="727075" cy="3637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F32"/>
  <sheetViews>
    <sheetView tabSelected="1" view="pageBreakPreview" zoomScaleSheetLayoutView="100" workbookViewId="0">
      <selection activeCell="D16" sqref="D16"/>
    </sheetView>
  </sheetViews>
  <sheetFormatPr defaultRowHeight="12.75"/>
  <cols>
    <col min="1" max="1" width="3.28515625" style="658" customWidth="1"/>
    <col min="2" max="2" width="27.5703125" style="658" customWidth="1"/>
    <col min="3" max="3" width="12" style="658" customWidth="1"/>
    <col min="4" max="4" width="14.28515625" style="658" customWidth="1"/>
    <col min="5" max="5" width="12.28515625" style="658" customWidth="1"/>
    <col min="6" max="6" width="16" style="658" customWidth="1"/>
    <col min="7" max="256" width="9.140625" style="658"/>
    <col min="257" max="257" width="3.28515625" style="658" customWidth="1"/>
    <col min="258" max="258" width="27.5703125" style="658" customWidth="1"/>
    <col min="259" max="259" width="12" style="658" customWidth="1"/>
    <col min="260" max="260" width="14.28515625" style="658" customWidth="1"/>
    <col min="261" max="261" width="12.28515625" style="658" customWidth="1"/>
    <col min="262" max="262" width="16" style="658" customWidth="1"/>
    <col min="263" max="512" width="9.140625" style="658"/>
    <col min="513" max="513" width="3.28515625" style="658" customWidth="1"/>
    <col min="514" max="514" width="27.5703125" style="658" customWidth="1"/>
    <col min="515" max="515" width="12" style="658" customWidth="1"/>
    <col min="516" max="516" width="14.28515625" style="658" customWidth="1"/>
    <col min="517" max="517" width="12.28515625" style="658" customWidth="1"/>
    <col min="518" max="518" width="16" style="658" customWidth="1"/>
    <col min="519" max="768" width="9.140625" style="658"/>
    <col min="769" max="769" width="3.28515625" style="658" customWidth="1"/>
    <col min="770" max="770" width="27.5703125" style="658" customWidth="1"/>
    <col min="771" max="771" width="12" style="658" customWidth="1"/>
    <col min="772" max="772" width="14.28515625" style="658" customWidth="1"/>
    <col min="773" max="773" width="12.28515625" style="658" customWidth="1"/>
    <col min="774" max="774" width="16" style="658" customWidth="1"/>
    <col min="775" max="1024" width="9.140625" style="658"/>
    <col min="1025" max="1025" width="3.28515625" style="658" customWidth="1"/>
    <col min="1026" max="1026" width="27.5703125" style="658" customWidth="1"/>
    <col min="1027" max="1027" width="12" style="658" customWidth="1"/>
    <col min="1028" max="1028" width="14.28515625" style="658" customWidth="1"/>
    <col min="1029" max="1029" width="12.28515625" style="658" customWidth="1"/>
    <col min="1030" max="1030" width="16" style="658" customWidth="1"/>
    <col min="1031" max="1280" width="9.140625" style="658"/>
    <col min="1281" max="1281" width="3.28515625" style="658" customWidth="1"/>
    <col min="1282" max="1282" width="27.5703125" style="658" customWidth="1"/>
    <col min="1283" max="1283" width="12" style="658" customWidth="1"/>
    <col min="1284" max="1284" width="14.28515625" style="658" customWidth="1"/>
    <col min="1285" max="1285" width="12.28515625" style="658" customWidth="1"/>
    <col min="1286" max="1286" width="16" style="658" customWidth="1"/>
    <col min="1287" max="1536" width="9.140625" style="658"/>
    <col min="1537" max="1537" width="3.28515625" style="658" customWidth="1"/>
    <col min="1538" max="1538" width="27.5703125" style="658" customWidth="1"/>
    <col min="1539" max="1539" width="12" style="658" customWidth="1"/>
    <col min="1540" max="1540" width="14.28515625" style="658" customWidth="1"/>
    <col min="1541" max="1541" width="12.28515625" style="658" customWidth="1"/>
    <col min="1542" max="1542" width="16" style="658" customWidth="1"/>
    <col min="1543" max="1792" width="9.140625" style="658"/>
    <col min="1793" max="1793" width="3.28515625" style="658" customWidth="1"/>
    <col min="1794" max="1794" width="27.5703125" style="658" customWidth="1"/>
    <col min="1795" max="1795" width="12" style="658" customWidth="1"/>
    <col min="1796" max="1796" width="14.28515625" style="658" customWidth="1"/>
    <col min="1797" max="1797" width="12.28515625" style="658" customWidth="1"/>
    <col min="1798" max="1798" width="16" style="658" customWidth="1"/>
    <col min="1799" max="2048" width="9.140625" style="658"/>
    <col min="2049" max="2049" width="3.28515625" style="658" customWidth="1"/>
    <col min="2050" max="2050" width="27.5703125" style="658" customWidth="1"/>
    <col min="2051" max="2051" width="12" style="658" customWidth="1"/>
    <col min="2052" max="2052" width="14.28515625" style="658" customWidth="1"/>
    <col min="2053" max="2053" width="12.28515625" style="658" customWidth="1"/>
    <col min="2054" max="2054" width="16" style="658" customWidth="1"/>
    <col min="2055" max="2304" width="9.140625" style="658"/>
    <col min="2305" max="2305" width="3.28515625" style="658" customWidth="1"/>
    <col min="2306" max="2306" width="27.5703125" style="658" customWidth="1"/>
    <col min="2307" max="2307" width="12" style="658" customWidth="1"/>
    <col min="2308" max="2308" width="14.28515625" style="658" customWidth="1"/>
    <col min="2309" max="2309" width="12.28515625" style="658" customWidth="1"/>
    <col min="2310" max="2310" width="16" style="658" customWidth="1"/>
    <col min="2311" max="2560" width="9.140625" style="658"/>
    <col min="2561" max="2561" width="3.28515625" style="658" customWidth="1"/>
    <col min="2562" max="2562" width="27.5703125" style="658" customWidth="1"/>
    <col min="2563" max="2563" width="12" style="658" customWidth="1"/>
    <col min="2564" max="2564" width="14.28515625" style="658" customWidth="1"/>
    <col min="2565" max="2565" width="12.28515625" style="658" customWidth="1"/>
    <col min="2566" max="2566" width="16" style="658" customWidth="1"/>
    <col min="2567" max="2816" width="9.140625" style="658"/>
    <col min="2817" max="2817" width="3.28515625" style="658" customWidth="1"/>
    <col min="2818" max="2818" width="27.5703125" style="658" customWidth="1"/>
    <col min="2819" max="2819" width="12" style="658" customWidth="1"/>
    <col min="2820" max="2820" width="14.28515625" style="658" customWidth="1"/>
    <col min="2821" max="2821" width="12.28515625" style="658" customWidth="1"/>
    <col min="2822" max="2822" width="16" style="658" customWidth="1"/>
    <col min="2823" max="3072" width="9.140625" style="658"/>
    <col min="3073" max="3073" width="3.28515625" style="658" customWidth="1"/>
    <col min="3074" max="3074" width="27.5703125" style="658" customWidth="1"/>
    <col min="3075" max="3075" width="12" style="658" customWidth="1"/>
    <col min="3076" max="3076" width="14.28515625" style="658" customWidth="1"/>
    <col min="3077" max="3077" width="12.28515625" style="658" customWidth="1"/>
    <col min="3078" max="3078" width="16" style="658" customWidth="1"/>
    <col min="3079" max="3328" width="9.140625" style="658"/>
    <col min="3329" max="3329" width="3.28515625" style="658" customWidth="1"/>
    <col min="3330" max="3330" width="27.5703125" style="658" customWidth="1"/>
    <col min="3331" max="3331" width="12" style="658" customWidth="1"/>
    <col min="3332" max="3332" width="14.28515625" style="658" customWidth="1"/>
    <col min="3333" max="3333" width="12.28515625" style="658" customWidth="1"/>
    <col min="3334" max="3334" width="16" style="658" customWidth="1"/>
    <col min="3335" max="3584" width="9.140625" style="658"/>
    <col min="3585" max="3585" width="3.28515625" style="658" customWidth="1"/>
    <col min="3586" max="3586" width="27.5703125" style="658" customWidth="1"/>
    <col min="3587" max="3587" width="12" style="658" customWidth="1"/>
    <col min="3588" max="3588" width="14.28515625" style="658" customWidth="1"/>
    <col min="3589" max="3589" width="12.28515625" style="658" customWidth="1"/>
    <col min="3590" max="3590" width="16" style="658" customWidth="1"/>
    <col min="3591" max="3840" width="9.140625" style="658"/>
    <col min="3841" max="3841" width="3.28515625" style="658" customWidth="1"/>
    <col min="3842" max="3842" width="27.5703125" style="658" customWidth="1"/>
    <col min="3843" max="3843" width="12" style="658" customWidth="1"/>
    <col min="3844" max="3844" width="14.28515625" style="658" customWidth="1"/>
    <col min="3845" max="3845" width="12.28515625" style="658" customWidth="1"/>
    <col min="3846" max="3846" width="16" style="658" customWidth="1"/>
    <col min="3847" max="4096" width="9.140625" style="658"/>
    <col min="4097" max="4097" width="3.28515625" style="658" customWidth="1"/>
    <col min="4098" max="4098" width="27.5703125" style="658" customWidth="1"/>
    <col min="4099" max="4099" width="12" style="658" customWidth="1"/>
    <col min="4100" max="4100" width="14.28515625" style="658" customWidth="1"/>
    <col min="4101" max="4101" width="12.28515625" style="658" customWidth="1"/>
    <col min="4102" max="4102" width="16" style="658" customWidth="1"/>
    <col min="4103" max="4352" width="9.140625" style="658"/>
    <col min="4353" max="4353" width="3.28515625" style="658" customWidth="1"/>
    <col min="4354" max="4354" width="27.5703125" style="658" customWidth="1"/>
    <col min="4355" max="4355" width="12" style="658" customWidth="1"/>
    <col min="4356" max="4356" width="14.28515625" style="658" customWidth="1"/>
    <col min="4357" max="4357" width="12.28515625" style="658" customWidth="1"/>
    <col min="4358" max="4358" width="16" style="658" customWidth="1"/>
    <col min="4359" max="4608" width="9.140625" style="658"/>
    <col min="4609" max="4609" width="3.28515625" style="658" customWidth="1"/>
    <col min="4610" max="4610" width="27.5703125" style="658" customWidth="1"/>
    <col min="4611" max="4611" width="12" style="658" customWidth="1"/>
    <col min="4612" max="4612" width="14.28515625" style="658" customWidth="1"/>
    <col min="4613" max="4613" width="12.28515625" style="658" customWidth="1"/>
    <col min="4614" max="4614" width="16" style="658" customWidth="1"/>
    <col min="4615" max="4864" width="9.140625" style="658"/>
    <col min="4865" max="4865" width="3.28515625" style="658" customWidth="1"/>
    <col min="4866" max="4866" width="27.5703125" style="658" customWidth="1"/>
    <col min="4867" max="4867" width="12" style="658" customWidth="1"/>
    <col min="4868" max="4868" width="14.28515625" style="658" customWidth="1"/>
    <col min="4869" max="4869" width="12.28515625" style="658" customWidth="1"/>
    <col min="4870" max="4870" width="16" style="658" customWidth="1"/>
    <col min="4871" max="5120" width="9.140625" style="658"/>
    <col min="5121" max="5121" width="3.28515625" style="658" customWidth="1"/>
    <col min="5122" max="5122" width="27.5703125" style="658" customWidth="1"/>
    <col min="5123" max="5123" width="12" style="658" customWidth="1"/>
    <col min="5124" max="5124" width="14.28515625" style="658" customWidth="1"/>
    <col min="5125" max="5125" width="12.28515625" style="658" customWidth="1"/>
    <col min="5126" max="5126" width="16" style="658" customWidth="1"/>
    <col min="5127" max="5376" width="9.140625" style="658"/>
    <col min="5377" max="5377" width="3.28515625" style="658" customWidth="1"/>
    <col min="5378" max="5378" width="27.5703125" style="658" customWidth="1"/>
    <col min="5379" max="5379" width="12" style="658" customWidth="1"/>
    <col min="5380" max="5380" width="14.28515625" style="658" customWidth="1"/>
    <col min="5381" max="5381" width="12.28515625" style="658" customWidth="1"/>
    <col min="5382" max="5382" width="16" style="658" customWidth="1"/>
    <col min="5383" max="5632" width="9.140625" style="658"/>
    <col min="5633" max="5633" width="3.28515625" style="658" customWidth="1"/>
    <col min="5634" max="5634" width="27.5703125" style="658" customWidth="1"/>
    <col min="5635" max="5635" width="12" style="658" customWidth="1"/>
    <col min="5636" max="5636" width="14.28515625" style="658" customWidth="1"/>
    <col min="5637" max="5637" width="12.28515625" style="658" customWidth="1"/>
    <col min="5638" max="5638" width="16" style="658" customWidth="1"/>
    <col min="5639" max="5888" width="9.140625" style="658"/>
    <col min="5889" max="5889" width="3.28515625" style="658" customWidth="1"/>
    <col min="5890" max="5890" width="27.5703125" style="658" customWidth="1"/>
    <col min="5891" max="5891" width="12" style="658" customWidth="1"/>
    <col min="5892" max="5892" width="14.28515625" style="658" customWidth="1"/>
    <col min="5893" max="5893" width="12.28515625" style="658" customWidth="1"/>
    <col min="5894" max="5894" width="16" style="658" customWidth="1"/>
    <col min="5895" max="6144" width="9.140625" style="658"/>
    <col min="6145" max="6145" width="3.28515625" style="658" customWidth="1"/>
    <col min="6146" max="6146" width="27.5703125" style="658" customWidth="1"/>
    <col min="6147" max="6147" width="12" style="658" customWidth="1"/>
    <col min="6148" max="6148" width="14.28515625" style="658" customWidth="1"/>
    <col min="6149" max="6149" width="12.28515625" style="658" customWidth="1"/>
    <col min="6150" max="6150" width="16" style="658" customWidth="1"/>
    <col min="6151" max="6400" width="9.140625" style="658"/>
    <col min="6401" max="6401" width="3.28515625" style="658" customWidth="1"/>
    <col min="6402" max="6402" width="27.5703125" style="658" customWidth="1"/>
    <col min="6403" max="6403" width="12" style="658" customWidth="1"/>
    <col min="6404" max="6404" width="14.28515625" style="658" customWidth="1"/>
    <col min="6405" max="6405" width="12.28515625" style="658" customWidth="1"/>
    <col min="6406" max="6406" width="16" style="658" customWidth="1"/>
    <col min="6407" max="6656" width="9.140625" style="658"/>
    <col min="6657" max="6657" width="3.28515625" style="658" customWidth="1"/>
    <col min="6658" max="6658" width="27.5703125" style="658" customWidth="1"/>
    <col min="6659" max="6659" width="12" style="658" customWidth="1"/>
    <col min="6660" max="6660" width="14.28515625" style="658" customWidth="1"/>
    <col min="6661" max="6661" width="12.28515625" style="658" customWidth="1"/>
    <col min="6662" max="6662" width="16" style="658" customWidth="1"/>
    <col min="6663" max="6912" width="9.140625" style="658"/>
    <col min="6913" max="6913" width="3.28515625" style="658" customWidth="1"/>
    <col min="6914" max="6914" width="27.5703125" style="658" customWidth="1"/>
    <col min="6915" max="6915" width="12" style="658" customWidth="1"/>
    <col min="6916" max="6916" width="14.28515625" style="658" customWidth="1"/>
    <col min="6917" max="6917" width="12.28515625" style="658" customWidth="1"/>
    <col min="6918" max="6918" width="16" style="658" customWidth="1"/>
    <col min="6919" max="7168" width="9.140625" style="658"/>
    <col min="7169" max="7169" width="3.28515625" style="658" customWidth="1"/>
    <col min="7170" max="7170" width="27.5703125" style="658" customWidth="1"/>
    <col min="7171" max="7171" width="12" style="658" customWidth="1"/>
    <col min="7172" max="7172" width="14.28515625" style="658" customWidth="1"/>
    <col min="7173" max="7173" width="12.28515625" style="658" customWidth="1"/>
    <col min="7174" max="7174" width="16" style="658" customWidth="1"/>
    <col min="7175" max="7424" width="9.140625" style="658"/>
    <col min="7425" max="7425" width="3.28515625" style="658" customWidth="1"/>
    <col min="7426" max="7426" width="27.5703125" style="658" customWidth="1"/>
    <col min="7427" max="7427" width="12" style="658" customWidth="1"/>
    <col min="7428" max="7428" width="14.28515625" style="658" customWidth="1"/>
    <col min="7429" max="7429" width="12.28515625" style="658" customWidth="1"/>
    <col min="7430" max="7430" width="16" style="658" customWidth="1"/>
    <col min="7431" max="7680" width="9.140625" style="658"/>
    <col min="7681" max="7681" width="3.28515625" style="658" customWidth="1"/>
    <col min="7682" max="7682" width="27.5703125" style="658" customWidth="1"/>
    <col min="7683" max="7683" width="12" style="658" customWidth="1"/>
    <col min="7684" max="7684" width="14.28515625" style="658" customWidth="1"/>
    <col min="7685" max="7685" width="12.28515625" style="658" customWidth="1"/>
    <col min="7686" max="7686" width="16" style="658" customWidth="1"/>
    <col min="7687" max="7936" width="9.140625" style="658"/>
    <col min="7937" max="7937" width="3.28515625" style="658" customWidth="1"/>
    <col min="7938" max="7938" width="27.5703125" style="658" customWidth="1"/>
    <col min="7939" max="7939" width="12" style="658" customWidth="1"/>
    <col min="7940" max="7940" width="14.28515625" style="658" customWidth="1"/>
    <col min="7941" max="7941" width="12.28515625" style="658" customWidth="1"/>
    <col min="7942" max="7942" width="16" style="658" customWidth="1"/>
    <col min="7943" max="8192" width="9.140625" style="658"/>
    <col min="8193" max="8193" width="3.28515625" style="658" customWidth="1"/>
    <col min="8194" max="8194" width="27.5703125" style="658" customWidth="1"/>
    <col min="8195" max="8195" width="12" style="658" customWidth="1"/>
    <col min="8196" max="8196" width="14.28515625" style="658" customWidth="1"/>
    <col min="8197" max="8197" width="12.28515625" style="658" customWidth="1"/>
    <col min="8198" max="8198" width="16" style="658" customWidth="1"/>
    <col min="8199" max="8448" width="9.140625" style="658"/>
    <col min="8449" max="8449" width="3.28515625" style="658" customWidth="1"/>
    <col min="8450" max="8450" width="27.5703125" style="658" customWidth="1"/>
    <col min="8451" max="8451" width="12" style="658" customWidth="1"/>
    <col min="8452" max="8452" width="14.28515625" style="658" customWidth="1"/>
    <col min="8453" max="8453" width="12.28515625" style="658" customWidth="1"/>
    <col min="8454" max="8454" width="16" style="658" customWidth="1"/>
    <col min="8455" max="8704" width="9.140625" style="658"/>
    <col min="8705" max="8705" width="3.28515625" style="658" customWidth="1"/>
    <col min="8706" max="8706" width="27.5703125" style="658" customWidth="1"/>
    <col min="8707" max="8707" width="12" style="658" customWidth="1"/>
    <col min="8708" max="8708" width="14.28515625" style="658" customWidth="1"/>
    <col min="8709" max="8709" width="12.28515625" style="658" customWidth="1"/>
    <col min="8710" max="8710" width="16" style="658" customWidth="1"/>
    <col min="8711" max="8960" width="9.140625" style="658"/>
    <col min="8961" max="8961" width="3.28515625" style="658" customWidth="1"/>
    <col min="8962" max="8962" width="27.5703125" style="658" customWidth="1"/>
    <col min="8963" max="8963" width="12" style="658" customWidth="1"/>
    <col min="8964" max="8964" width="14.28515625" style="658" customWidth="1"/>
    <col min="8965" max="8965" width="12.28515625" style="658" customWidth="1"/>
    <col min="8966" max="8966" width="16" style="658" customWidth="1"/>
    <col min="8967" max="9216" width="9.140625" style="658"/>
    <col min="9217" max="9217" width="3.28515625" style="658" customWidth="1"/>
    <col min="9218" max="9218" width="27.5703125" style="658" customWidth="1"/>
    <col min="9219" max="9219" width="12" style="658" customWidth="1"/>
    <col min="9220" max="9220" width="14.28515625" style="658" customWidth="1"/>
    <col min="9221" max="9221" width="12.28515625" style="658" customWidth="1"/>
    <col min="9222" max="9222" width="16" style="658" customWidth="1"/>
    <col min="9223" max="9472" width="9.140625" style="658"/>
    <col min="9473" max="9473" width="3.28515625" style="658" customWidth="1"/>
    <col min="9474" max="9474" width="27.5703125" style="658" customWidth="1"/>
    <col min="9475" max="9475" width="12" style="658" customWidth="1"/>
    <col min="9476" max="9476" width="14.28515625" style="658" customWidth="1"/>
    <col min="9477" max="9477" width="12.28515625" style="658" customWidth="1"/>
    <col min="9478" max="9478" width="16" style="658" customWidth="1"/>
    <col min="9479" max="9728" width="9.140625" style="658"/>
    <col min="9729" max="9729" width="3.28515625" style="658" customWidth="1"/>
    <col min="9730" max="9730" width="27.5703125" style="658" customWidth="1"/>
    <col min="9731" max="9731" width="12" style="658" customWidth="1"/>
    <col min="9732" max="9732" width="14.28515625" style="658" customWidth="1"/>
    <col min="9733" max="9733" width="12.28515625" style="658" customWidth="1"/>
    <col min="9734" max="9734" width="16" style="658" customWidth="1"/>
    <col min="9735" max="9984" width="9.140625" style="658"/>
    <col min="9985" max="9985" width="3.28515625" style="658" customWidth="1"/>
    <col min="9986" max="9986" width="27.5703125" style="658" customWidth="1"/>
    <col min="9987" max="9987" width="12" style="658" customWidth="1"/>
    <col min="9988" max="9988" width="14.28515625" style="658" customWidth="1"/>
    <col min="9989" max="9989" width="12.28515625" style="658" customWidth="1"/>
    <col min="9990" max="9990" width="16" style="658" customWidth="1"/>
    <col min="9991" max="10240" width="9.140625" style="658"/>
    <col min="10241" max="10241" width="3.28515625" style="658" customWidth="1"/>
    <col min="10242" max="10242" width="27.5703125" style="658" customWidth="1"/>
    <col min="10243" max="10243" width="12" style="658" customWidth="1"/>
    <col min="10244" max="10244" width="14.28515625" style="658" customWidth="1"/>
    <col min="10245" max="10245" width="12.28515625" style="658" customWidth="1"/>
    <col min="10246" max="10246" width="16" style="658" customWidth="1"/>
    <col min="10247" max="10496" width="9.140625" style="658"/>
    <col min="10497" max="10497" width="3.28515625" style="658" customWidth="1"/>
    <col min="10498" max="10498" width="27.5703125" style="658" customWidth="1"/>
    <col min="10499" max="10499" width="12" style="658" customWidth="1"/>
    <col min="10500" max="10500" width="14.28515625" style="658" customWidth="1"/>
    <col min="10501" max="10501" width="12.28515625" style="658" customWidth="1"/>
    <col min="10502" max="10502" width="16" style="658" customWidth="1"/>
    <col min="10503" max="10752" width="9.140625" style="658"/>
    <col min="10753" max="10753" width="3.28515625" style="658" customWidth="1"/>
    <col min="10754" max="10754" width="27.5703125" style="658" customWidth="1"/>
    <col min="10755" max="10755" width="12" style="658" customWidth="1"/>
    <col min="10756" max="10756" width="14.28515625" style="658" customWidth="1"/>
    <col min="10757" max="10757" width="12.28515625" style="658" customWidth="1"/>
    <col min="10758" max="10758" width="16" style="658" customWidth="1"/>
    <col min="10759" max="11008" width="9.140625" style="658"/>
    <col min="11009" max="11009" width="3.28515625" style="658" customWidth="1"/>
    <col min="11010" max="11010" width="27.5703125" style="658" customWidth="1"/>
    <col min="11011" max="11011" width="12" style="658" customWidth="1"/>
    <col min="11012" max="11012" width="14.28515625" style="658" customWidth="1"/>
    <col min="11013" max="11013" width="12.28515625" style="658" customWidth="1"/>
    <col min="11014" max="11014" width="16" style="658" customWidth="1"/>
    <col min="11015" max="11264" width="9.140625" style="658"/>
    <col min="11265" max="11265" width="3.28515625" style="658" customWidth="1"/>
    <col min="11266" max="11266" width="27.5703125" style="658" customWidth="1"/>
    <col min="11267" max="11267" width="12" style="658" customWidth="1"/>
    <col min="11268" max="11268" width="14.28515625" style="658" customWidth="1"/>
    <col min="11269" max="11269" width="12.28515625" style="658" customWidth="1"/>
    <col min="11270" max="11270" width="16" style="658" customWidth="1"/>
    <col min="11271" max="11520" width="9.140625" style="658"/>
    <col min="11521" max="11521" width="3.28515625" style="658" customWidth="1"/>
    <col min="11522" max="11522" width="27.5703125" style="658" customWidth="1"/>
    <col min="11523" max="11523" width="12" style="658" customWidth="1"/>
    <col min="11524" max="11524" width="14.28515625" style="658" customWidth="1"/>
    <col min="11525" max="11525" width="12.28515625" style="658" customWidth="1"/>
    <col min="11526" max="11526" width="16" style="658" customWidth="1"/>
    <col min="11527" max="11776" width="9.140625" style="658"/>
    <col min="11777" max="11777" width="3.28515625" style="658" customWidth="1"/>
    <col min="11778" max="11778" width="27.5703125" style="658" customWidth="1"/>
    <col min="11779" max="11779" width="12" style="658" customWidth="1"/>
    <col min="11780" max="11780" width="14.28515625" style="658" customWidth="1"/>
    <col min="11781" max="11781" width="12.28515625" style="658" customWidth="1"/>
    <col min="11782" max="11782" width="16" style="658" customWidth="1"/>
    <col min="11783" max="12032" width="9.140625" style="658"/>
    <col min="12033" max="12033" width="3.28515625" style="658" customWidth="1"/>
    <col min="12034" max="12034" width="27.5703125" style="658" customWidth="1"/>
    <col min="12035" max="12035" width="12" style="658" customWidth="1"/>
    <col min="12036" max="12036" width="14.28515625" style="658" customWidth="1"/>
    <col min="12037" max="12037" width="12.28515625" style="658" customWidth="1"/>
    <col min="12038" max="12038" width="16" style="658" customWidth="1"/>
    <col min="12039" max="12288" width="9.140625" style="658"/>
    <col min="12289" max="12289" width="3.28515625" style="658" customWidth="1"/>
    <col min="12290" max="12290" width="27.5703125" style="658" customWidth="1"/>
    <col min="12291" max="12291" width="12" style="658" customWidth="1"/>
    <col min="12292" max="12292" width="14.28515625" style="658" customWidth="1"/>
    <col min="12293" max="12293" width="12.28515625" style="658" customWidth="1"/>
    <col min="12294" max="12294" width="16" style="658" customWidth="1"/>
    <col min="12295" max="12544" width="9.140625" style="658"/>
    <col min="12545" max="12545" width="3.28515625" style="658" customWidth="1"/>
    <col min="12546" max="12546" width="27.5703125" style="658" customWidth="1"/>
    <col min="12547" max="12547" width="12" style="658" customWidth="1"/>
    <col min="12548" max="12548" width="14.28515625" style="658" customWidth="1"/>
    <col min="12549" max="12549" width="12.28515625" style="658" customWidth="1"/>
    <col min="12550" max="12550" width="16" style="658" customWidth="1"/>
    <col min="12551" max="12800" width="9.140625" style="658"/>
    <col min="12801" max="12801" width="3.28515625" style="658" customWidth="1"/>
    <col min="12802" max="12802" width="27.5703125" style="658" customWidth="1"/>
    <col min="12803" max="12803" width="12" style="658" customWidth="1"/>
    <col min="12804" max="12804" width="14.28515625" style="658" customWidth="1"/>
    <col min="12805" max="12805" width="12.28515625" style="658" customWidth="1"/>
    <col min="12806" max="12806" width="16" style="658" customWidth="1"/>
    <col min="12807" max="13056" width="9.140625" style="658"/>
    <col min="13057" max="13057" width="3.28515625" style="658" customWidth="1"/>
    <col min="13058" max="13058" width="27.5703125" style="658" customWidth="1"/>
    <col min="13059" max="13059" width="12" style="658" customWidth="1"/>
    <col min="13060" max="13060" width="14.28515625" style="658" customWidth="1"/>
    <col min="13061" max="13061" width="12.28515625" style="658" customWidth="1"/>
    <col min="13062" max="13062" width="16" style="658" customWidth="1"/>
    <col min="13063" max="13312" width="9.140625" style="658"/>
    <col min="13313" max="13313" width="3.28515625" style="658" customWidth="1"/>
    <col min="13314" max="13314" width="27.5703125" style="658" customWidth="1"/>
    <col min="13315" max="13315" width="12" style="658" customWidth="1"/>
    <col min="13316" max="13316" width="14.28515625" style="658" customWidth="1"/>
    <col min="13317" max="13317" width="12.28515625" style="658" customWidth="1"/>
    <col min="13318" max="13318" width="16" style="658" customWidth="1"/>
    <col min="13319" max="13568" width="9.140625" style="658"/>
    <col min="13569" max="13569" width="3.28515625" style="658" customWidth="1"/>
    <col min="13570" max="13570" width="27.5703125" style="658" customWidth="1"/>
    <col min="13571" max="13571" width="12" style="658" customWidth="1"/>
    <col min="13572" max="13572" width="14.28515625" style="658" customWidth="1"/>
    <col min="13573" max="13573" width="12.28515625" style="658" customWidth="1"/>
    <col min="13574" max="13574" width="16" style="658" customWidth="1"/>
    <col min="13575" max="13824" width="9.140625" style="658"/>
    <col min="13825" max="13825" width="3.28515625" style="658" customWidth="1"/>
    <col min="13826" max="13826" width="27.5703125" style="658" customWidth="1"/>
    <col min="13827" max="13827" width="12" style="658" customWidth="1"/>
    <col min="13828" max="13828" width="14.28515625" style="658" customWidth="1"/>
    <col min="13829" max="13829" width="12.28515625" style="658" customWidth="1"/>
    <col min="13830" max="13830" width="16" style="658" customWidth="1"/>
    <col min="13831" max="14080" width="9.140625" style="658"/>
    <col min="14081" max="14081" width="3.28515625" style="658" customWidth="1"/>
    <col min="14082" max="14082" width="27.5703125" style="658" customWidth="1"/>
    <col min="14083" max="14083" width="12" style="658" customWidth="1"/>
    <col min="14084" max="14084" width="14.28515625" style="658" customWidth="1"/>
    <col min="14085" max="14085" width="12.28515625" style="658" customWidth="1"/>
    <col min="14086" max="14086" width="16" style="658" customWidth="1"/>
    <col min="14087" max="14336" width="9.140625" style="658"/>
    <col min="14337" max="14337" width="3.28515625" style="658" customWidth="1"/>
    <col min="14338" max="14338" width="27.5703125" style="658" customWidth="1"/>
    <col min="14339" max="14339" width="12" style="658" customWidth="1"/>
    <col min="14340" max="14340" width="14.28515625" style="658" customWidth="1"/>
    <col min="14341" max="14341" width="12.28515625" style="658" customWidth="1"/>
    <col min="14342" max="14342" width="16" style="658" customWidth="1"/>
    <col min="14343" max="14592" width="9.140625" style="658"/>
    <col min="14593" max="14593" width="3.28515625" style="658" customWidth="1"/>
    <col min="14594" max="14594" width="27.5703125" style="658" customWidth="1"/>
    <col min="14595" max="14595" width="12" style="658" customWidth="1"/>
    <col min="14596" max="14596" width="14.28515625" style="658" customWidth="1"/>
    <col min="14597" max="14597" width="12.28515625" style="658" customWidth="1"/>
    <col min="14598" max="14598" width="16" style="658" customWidth="1"/>
    <col min="14599" max="14848" width="9.140625" style="658"/>
    <col min="14849" max="14849" width="3.28515625" style="658" customWidth="1"/>
    <col min="14850" max="14850" width="27.5703125" style="658" customWidth="1"/>
    <col min="14851" max="14851" width="12" style="658" customWidth="1"/>
    <col min="14852" max="14852" width="14.28515625" style="658" customWidth="1"/>
    <col min="14853" max="14853" width="12.28515625" style="658" customWidth="1"/>
    <col min="14854" max="14854" width="16" style="658" customWidth="1"/>
    <col min="14855" max="15104" width="9.140625" style="658"/>
    <col min="15105" max="15105" width="3.28515625" style="658" customWidth="1"/>
    <col min="15106" max="15106" width="27.5703125" style="658" customWidth="1"/>
    <col min="15107" max="15107" width="12" style="658" customWidth="1"/>
    <col min="15108" max="15108" width="14.28515625" style="658" customWidth="1"/>
    <col min="15109" max="15109" width="12.28515625" style="658" customWidth="1"/>
    <col min="15110" max="15110" width="16" style="658" customWidth="1"/>
    <col min="15111" max="15360" width="9.140625" style="658"/>
    <col min="15361" max="15361" width="3.28515625" style="658" customWidth="1"/>
    <col min="15362" max="15362" width="27.5703125" style="658" customWidth="1"/>
    <col min="15363" max="15363" width="12" style="658" customWidth="1"/>
    <col min="15364" max="15364" width="14.28515625" style="658" customWidth="1"/>
    <col min="15365" max="15365" width="12.28515625" style="658" customWidth="1"/>
    <col min="15366" max="15366" width="16" style="658" customWidth="1"/>
    <col min="15367" max="15616" width="9.140625" style="658"/>
    <col min="15617" max="15617" width="3.28515625" style="658" customWidth="1"/>
    <col min="15618" max="15618" width="27.5703125" style="658" customWidth="1"/>
    <col min="15619" max="15619" width="12" style="658" customWidth="1"/>
    <col min="15620" max="15620" width="14.28515625" style="658" customWidth="1"/>
    <col min="15621" max="15621" width="12.28515625" style="658" customWidth="1"/>
    <col min="15622" max="15622" width="16" style="658" customWidth="1"/>
    <col min="15623" max="15872" width="9.140625" style="658"/>
    <col min="15873" max="15873" width="3.28515625" style="658" customWidth="1"/>
    <col min="15874" max="15874" width="27.5703125" style="658" customWidth="1"/>
    <col min="15875" max="15875" width="12" style="658" customWidth="1"/>
    <col min="15876" max="15876" width="14.28515625" style="658" customWidth="1"/>
    <col min="15877" max="15877" width="12.28515625" style="658" customWidth="1"/>
    <col min="15878" max="15878" width="16" style="658" customWidth="1"/>
    <col min="15879" max="16128" width="9.140625" style="658"/>
    <col min="16129" max="16129" width="3.28515625" style="658" customWidth="1"/>
    <col min="16130" max="16130" width="27.5703125" style="658" customWidth="1"/>
    <col min="16131" max="16131" width="12" style="658" customWidth="1"/>
    <col min="16132" max="16132" width="14.28515625" style="658" customWidth="1"/>
    <col min="16133" max="16133" width="12.28515625" style="658" customWidth="1"/>
    <col min="16134" max="16134" width="16" style="658" customWidth="1"/>
    <col min="16135" max="16384" width="9.140625" style="658"/>
  </cols>
  <sheetData>
    <row r="1" spans="1:6">
      <c r="A1" s="656" t="s">
        <v>2</v>
      </c>
      <c r="B1" s="657"/>
      <c r="C1" s="657"/>
      <c r="D1" s="657"/>
      <c r="E1" s="657"/>
      <c r="F1" s="657"/>
    </row>
    <row r="2" spans="1:6">
      <c r="A2" s="659" t="s">
        <v>291</v>
      </c>
      <c r="B2" s="659"/>
      <c r="C2" s="659"/>
      <c r="D2" s="659"/>
      <c r="E2" s="659"/>
      <c r="F2" s="659"/>
    </row>
    <row r="3" spans="1:6">
      <c r="A3" s="660" t="s">
        <v>1</v>
      </c>
      <c r="B3" s="660"/>
      <c r="C3" s="661"/>
      <c r="D3" s="661"/>
      <c r="E3" s="662" t="s">
        <v>122</v>
      </c>
      <c r="F3" s="662"/>
    </row>
    <row r="4" spans="1:6">
      <c r="A4" s="663"/>
      <c r="B4" s="664"/>
      <c r="C4" s="665"/>
      <c r="D4" s="665"/>
      <c r="E4" s="665"/>
      <c r="F4" s="665"/>
    </row>
    <row r="5" spans="1:6">
      <c r="A5" s="657" t="s">
        <v>275</v>
      </c>
      <c r="B5" s="657"/>
      <c r="C5" s="657"/>
      <c r="D5" s="657"/>
      <c r="E5" s="657"/>
      <c r="F5" s="657"/>
    </row>
    <row r="6" spans="1:6">
      <c r="A6" s="663"/>
      <c r="B6" s="664"/>
      <c r="C6" s="665"/>
      <c r="D6" s="665"/>
      <c r="E6" s="665"/>
      <c r="F6" s="665"/>
    </row>
    <row r="7" spans="1:6">
      <c r="A7" s="666" t="s">
        <v>276</v>
      </c>
      <c r="B7" s="667" t="s">
        <v>277</v>
      </c>
      <c r="C7" s="668" t="s">
        <v>278</v>
      </c>
      <c r="D7" s="669" t="s">
        <v>279</v>
      </c>
      <c r="E7" s="670" t="s">
        <v>280</v>
      </c>
      <c r="F7" s="667" t="s">
        <v>281</v>
      </c>
    </row>
    <row r="8" spans="1:6">
      <c r="A8" s="671"/>
      <c r="B8" s="672"/>
      <c r="C8" s="673"/>
      <c r="D8" s="674"/>
      <c r="E8" s="675"/>
      <c r="F8" s="672"/>
    </row>
    <row r="9" spans="1:6">
      <c r="A9" s="676"/>
      <c r="B9" s="677"/>
      <c r="C9" s="678"/>
      <c r="D9" s="679"/>
      <c r="E9" s="680"/>
      <c r="F9" s="677"/>
    </row>
    <row r="10" spans="1:6" ht="50.1" customHeight="1">
      <c r="A10" s="681">
        <v>1</v>
      </c>
      <c r="B10" s="682" t="s">
        <v>284</v>
      </c>
      <c r="C10" s="683">
        <v>80</v>
      </c>
      <c r="D10" s="683">
        <v>146</v>
      </c>
      <c r="E10" s="684">
        <v>79</v>
      </c>
      <c r="F10" s="685">
        <f t="shared" ref="F10:F16" si="0">SUM(SUM(C10:E10))</f>
        <v>305</v>
      </c>
    </row>
    <row r="11" spans="1:6" ht="50.1" customHeight="1">
      <c r="A11" s="681">
        <v>2</v>
      </c>
      <c r="B11" s="682" t="s">
        <v>285</v>
      </c>
      <c r="C11" s="683">
        <v>80</v>
      </c>
      <c r="D11" s="683">
        <v>50</v>
      </c>
      <c r="E11" s="684">
        <v>51</v>
      </c>
      <c r="F11" s="685">
        <f>SUM(SUM(C11:E11))</f>
        <v>181</v>
      </c>
    </row>
    <row r="12" spans="1:6" ht="50.1" customHeight="1">
      <c r="A12" s="681">
        <v>3</v>
      </c>
      <c r="B12" s="682" t="s">
        <v>286</v>
      </c>
      <c r="C12" s="683">
        <v>65</v>
      </c>
      <c r="D12" s="683">
        <v>37</v>
      </c>
      <c r="E12" s="684">
        <v>51</v>
      </c>
      <c r="F12" s="685">
        <f t="shared" si="0"/>
        <v>153</v>
      </c>
    </row>
    <row r="13" spans="1:6" ht="50.1" customHeight="1">
      <c r="A13" s="681">
        <v>4</v>
      </c>
      <c r="B13" s="682" t="s">
        <v>287</v>
      </c>
      <c r="C13" s="683">
        <v>55</v>
      </c>
      <c r="D13" s="683">
        <v>43</v>
      </c>
      <c r="E13" s="684">
        <v>50</v>
      </c>
      <c r="F13" s="685">
        <f t="shared" si="0"/>
        <v>148</v>
      </c>
    </row>
    <row r="14" spans="1:6" ht="50.1" customHeight="1">
      <c r="A14" s="681">
        <v>5</v>
      </c>
      <c r="B14" s="682" t="s">
        <v>288</v>
      </c>
      <c r="C14" s="683">
        <v>40</v>
      </c>
      <c r="D14" s="683">
        <v>12</v>
      </c>
      <c r="E14" s="684">
        <v>18</v>
      </c>
      <c r="F14" s="685">
        <f t="shared" si="0"/>
        <v>70</v>
      </c>
    </row>
    <row r="15" spans="1:6" ht="50.1" customHeight="1">
      <c r="A15" s="681">
        <v>6</v>
      </c>
      <c r="B15" s="682" t="s">
        <v>290</v>
      </c>
      <c r="C15" s="683">
        <v>40</v>
      </c>
      <c r="D15" s="683">
        <v>1</v>
      </c>
      <c r="E15" s="684">
        <v>10</v>
      </c>
      <c r="F15" s="685">
        <f t="shared" si="0"/>
        <v>51</v>
      </c>
    </row>
    <row r="16" spans="1:6" ht="50.1" customHeight="1">
      <c r="A16" s="681">
        <v>7</v>
      </c>
      <c r="B16" s="682" t="s">
        <v>289</v>
      </c>
      <c r="C16" s="683">
        <v>10</v>
      </c>
      <c r="D16" s="683">
        <v>3</v>
      </c>
      <c r="E16" s="684">
        <v>3</v>
      </c>
      <c r="F16" s="685">
        <f t="shared" si="0"/>
        <v>16</v>
      </c>
    </row>
    <row r="17" spans="1:6">
      <c r="A17" s="663"/>
      <c r="B17" s="664"/>
      <c r="C17" s="665"/>
      <c r="D17" s="665"/>
      <c r="E17" s="665"/>
      <c r="F17" s="665"/>
    </row>
    <row r="18" spans="1:6">
      <c r="A18" s="663"/>
      <c r="B18" s="664"/>
      <c r="C18" s="665"/>
      <c r="D18" s="665"/>
      <c r="E18" s="665"/>
      <c r="F18" s="665"/>
    </row>
    <row r="19" spans="1:6">
      <c r="A19" s="686"/>
      <c r="B19" s="159"/>
      <c r="C19" s="159"/>
      <c r="D19" s="159"/>
      <c r="E19" s="159"/>
      <c r="F19" s="159"/>
    </row>
    <row r="20" spans="1:6">
      <c r="A20" s="686"/>
      <c r="B20" s="159"/>
      <c r="C20" s="159"/>
      <c r="D20" s="159"/>
      <c r="E20" s="159"/>
      <c r="F20" s="159"/>
    </row>
    <row r="21" spans="1:6">
      <c r="A21" s="686"/>
      <c r="B21" s="159"/>
      <c r="C21" s="159"/>
      <c r="D21" s="159"/>
      <c r="E21" s="159"/>
      <c r="F21" s="159"/>
    </row>
    <row r="22" spans="1:6">
      <c r="A22" s="686"/>
      <c r="B22" s="159"/>
      <c r="C22" s="159"/>
      <c r="D22" s="159"/>
      <c r="E22" s="159"/>
      <c r="F22" s="159"/>
    </row>
    <row r="23" spans="1:6">
      <c r="A23" s="686"/>
      <c r="B23" s="159"/>
      <c r="C23" s="159"/>
      <c r="D23" s="159"/>
      <c r="E23" s="159"/>
      <c r="F23" s="159"/>
    </row>
    <row r="24" spans="1:6">
      <c r="A24" s="687" t="s">
        <v>282</v>
      </c>
      <c r="B24" s="687"/>
      <c r="C24" s="687"/>
      <c r="D24" s="688" t="s">
        <v>2</v>
      </c>
      <c r="E24" s="689"/>
      <c r="F24" s="690" t="s">
        <v>95</v>
      </c>
    </row>
    <row r="25" spans="1:6">
      <c r="A25" s="663"/>
      <c r="B25" s="664"/>
      <c r="C25" s="665"/>
      <c r="D25" s="665"/>
      <c r="E25" s="665"/>
      <c r="F25" s="665"/>
    </row>
    <row r="26" spans="1:6">
      <c r="A26" s="663"/>
      <c r="B26" s="664"/>
      <c r="C26" s="665"/>
      <c r="D26" s="665"/>
      <c r="E26" s="665"/>
      <c r="F26" s="665"/>
    </row>
    <row r="27" spans="1:6">
      <c r="A27" s="663"/>
      <c r="B27" s="664"/>
      <c r="C27" s="665"/>
      <c r="D27" s="665"/>
      <c r="E27" s="665"/>
      <c r="F27" s="665"/>
    </row>
    <row r="28" spans="1:6">
      <c r="A28" s="691" t="s">
        <v>283</v>
      </c>
      <c r="B28" s="691"/>
      <c r="C28" s="691"/>
      <c r="D28" s="688" t="s">
        <v>2</v>
      </c>
      <c r="E28" s="689"/>
      <c r="F28" s="159" t="s">
        <v>97</v>
      </c>
    </row>
    <row r="29" spans="1:6">
      <c r="A29" s="686"/>
      <c r="B29" s="159"/>
      <c r="C29" s="159"/>
      <c r="D29" s="159" t="s">
        <v>2</v>
      </c>
      <c r="E29" s="159"/>
      <c r="F29" s="159"/>
    </row>
    <row r="30" spans="1:6">
      <c r="A30" s="686"/>
      <c r="B30" s="159"/>
      <c r="C30" s="159"/>
      <c r="D30" s="159"/>
      <c r="E30" s="159"/>
      <c r="F30" s="159"/>
    </row>
    <row r="31" spans="1:6">
      <c r="A31" s="686"/>
      <c r="B31" s="159"/>
      <c r="C31" s="159"/>
      <c r="D31" s="159"/>
      <c r="E31" s="159"/>
      <c r="F31" s="159"/>
    </row>
    <row r="32" spans="1:6">
      <c r="A32" s="686"/>
      <c r="B32" s="159"/>
      <c r="C32" s="159"/>
      <c r="D32" s="159"/>
      <c r="E32" s="159"/>
      <c r="F32" s="159"/>
    </row>
  </sheetData>
  <mergeCells count="15">
    <mergeCell ref="F7:F9"/>
    <mergeCell ref="A24:C24"/>
    <mergeCell ref="D24:E24"/>
    <mergeCell ref="A28:C28"/>
    <mergeCell ref="D28:E28"/>
    <mergeCell ref="A1:F1"/>
    <mergeCell ref="A2:F2"/>
    <mergeCell ref="A3:B3"/>
    <mergeCell ref="E3:F3"/>
    <mergeCell ref="A5:F5"/>
    <mergeCell ref="A7:A9"/>
    <mergeCell ref="B7:B9"/>
    <mergeCell ref="C7:C9"/>
    <mergeCell ref="D7:D9"/>
    <mergeCell ref="E7:E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J59"/>
  <sheetViews>
    <sheetView view="pageBreakPreview" topLeftCell="A12" zoomScaleSheetLayoutView="100" workbookViewId="0">
      <selection activeCell="R39" sqref="R39"/>
    </sheetView>
  </sheetViews>
  <sheetFormatPr defaultRowHeight="12.75"/>
  <cols>
    <col min="1" max="1" width="12.42578125" customWidth="1"/>
    <col min="8" max="8" width="7.28515625" customWidth="1"/>
    <col min="9" max="9" width="9" customWidth="1"/>
    <col min="10" max="10" width="8" customWidth="1"/>
  </cols>
  <sheetData>
    <row r="1" spans="1:10">
      <c r="A1" s="163"/>
      <c r="B1" s="163"/>
      <c r="C1" s="163"/>
      <c r="D1" s="163"/>
      <c r="E1" s="163"/>
      <c r="F1" s="163"/>
      <c r="G1" s="163"/>
      <c r="H1" s="163"/>
      <c r="I1" s="163"/>
      <c r="J1" s="163"/>
    </row>
    <row r="2" spans="1:10" ht="15.75">
      <c r="A2" s="649" t="s">
        <v>272</v>
      </c>
      <c r="B2" s="649"/>
      <c r="C2" s="649"/>
      <c r="D2" s="649"/>
      <c r="E2" s="649"/>
      <c r="F2" s="649"/>
      <c r="G2" s="649"/>
      <c r="H2" s="649"/>
      <c r="I2" s="649"/>
      <c r="J2" s="649"/>
    </row>
    <row r="3" spans="1:10" ht="15.75">
      <c r="A3" s="650" t="s">
        <v>273</v>
      </c>
      <c r="B3" s="650"/>
      <c r="C3" s="650"/>
      <c r="D3" s="650"/>
      <c r="E3" s="650"/>
      <c r="F3" s="650"/>
      <c r="G3" s="650"/>
      <c r="H3" s="650"/>
      <c r="I3" s="650"/>
      <c r="J3" s="650"/>
    </row>
    <row r="4" spans="1:10" ht="15.75">
      <c r="A4" s="651" t="s">
        <v>274</v>
      </c>
      <c r="B4" s="651"/>
      <c r="C4" s="651"/>
      <c r="D4" s="651"/>
      <c r="E4" s="651"/>
      <c r="F4" s="651"/>
      <c r="G4" s="651"/>
      <c r="H4" s="651"/>
      <c r="I4" s="651"/>
      <c r="J4" s="651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484"/>
      <c r="B6" s="1"/>
      <c r="C6" s="1"/>
      <c r="D6" s="1"/>
      <c r="E6" s="1"/>
      <c r="F6" s="1"/>
      <c r="G6" s="1"/>
      <c r="H6" s="1"/>
      <c r="I6" s="1"/>
      <c r="J6" s="1"/>
    </row>
    <row r="7" spans="1:10">
      <c r="A7" s="484"/>
      <c r="B7" s="1"/>
      <c r="C7" s="1"/>
      <c r="D7" s="1"/>
      <c r="E7" s="1"/>
      <c r="F7" s="1"/>
      <c r="G7" s="1"/>
      <c r="H7" s="1"/>
      <c r="I7" s="1"/>
      <c r="J7" s="1"/>
    </row>
    <row r="8" spans="1:10">
      <c r="A8" s="484"/>
      <c r="B8" s="1"/>
      <c r="C8" s="1"/>
      <c r="D8" s="1"/>
      <c r="E8" s="1"/>
      <c r="F8" s="1"/>
      <c r="G8" s="1"/>
      <c r="H8" s="1"/>
      <c r="I8" s="1"/>
      <c r="J8" s="1"/>
    </row>
    <row r="9" spans="1:10">
      <c r="A9" s="484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484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484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484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484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484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484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484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484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484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484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484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484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484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484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484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84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484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484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484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484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484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484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484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484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484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484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484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484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484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484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484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484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484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484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484"/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484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484"/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484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484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484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484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484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484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484"/>
      <c r="B53" s="1"/>
      <c r="C53" s="1"/>
      <c r="D53" s="1"/>
      <c r="E53" s="1"/>
      <c r="F53" s="1"/>
      <c r="G53" s="1" t="s">
        <v>2</v>
      </c>
      <c r="H53" s="1"/>
      <c r="I53" s="1"/>
      <c r="J53" s="1"/>
    </row>
    <row r="54" spans="1:10">
      <c r="A54" s="484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484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484"/>
      <c r="B56" s="1"/>
      <c r="C56" s="1"/>
      <c r="D56" s="1"/>
      <c r="E56" s="1"/>
      <c r="F56" s="1"/>
      <c r="G56" s="1"/>
      <c r="H56" s="1"/>
      <c r="I56" s="1"/>
      <c r="J56" s="1"/>
    </row>
    <row r="57" spans="1:10" ht="21">
      <c r="A57" s="484"/>
      <c r="B57" s="1"/>
      <c r="C57" s="485" t="s">
        <v>118</v>
      </c>
      <c r="D57" s="485"/>
      <c r="E57" s="485"/>
      <c r="F57" s="485"/>
      <c r="G57" s="485"/>
      <c r="H57" s="485"/>
      <c r="I57" s="485"/>
      <c r="J57" s="485"/>
    </row>
    <row r="58" spans="1:10" ht="21">
      <c r="A58" s="484"/>
      <c r="B58" s="1"/>
      <c r="C58" s="1"/>
      <c r="D58" s="485" t="s">
        <v>119</v>
      </c>
      <c r="E58" s="485"/>
      <c r="F58" s="485"/>
      <c r="G58" s="485"/>
      <c r="H58" s="485"/>
      <c r="I58" s="485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1"/>
    </row>
  </sheetData>
  <mergeCells count="6">
    <mergeCell ref="A2:J2"/>
    <mergeCell ref="A3:J3"/>
    <mergeCell ref="A6:A58"/>
    <mergeCell ref="C57:J57"/>
    <mergeCell ref="D58:I58"/>
    <mergeCell ref="A4:J4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P105"/>
  <sheetViews>
    <sheetView view="pageBreakPreview" topLeftCell="A31" zoomScale="123" zoomScaleNormal="95" zoomScaleSheetLayoutView="123" workbookViewId="0">
      <selection activeCell="D38" sqref="D38"/>
    </sheetView>
  </sheetViews>
  <sheetFormatPr defaultRowHeight="12.75"/>
  <cols>
    <col min="1" max="1" width="4.85546875" style="165" customWidth="1"/>
    <col min="2" max="2" width="32.140625" style="165" customWidth="1"/>
    <col min="3" max="3" width="27.5703125" style="164" customWidth="1"/>
    <col min="4" max="9" width="5.42578125" style="165" customWidth="1"/>
    <col min="10" max="10" width="8.5703125" style="165" customWidth="1"/>
    <col min="11" max="11" width="10.140625" style="165" customWidth="1"/>
    <col min="12" max="12" width="7.28515625" style="165" customWidth="1"/>
    <col min="13" max="13" width="6.5703125" style="165" customWidth="1"/>
    <col min="14" max="14" width="7.85546875" style="165" customWidth="1"/>
    <col min="15" max="15" width="9.42578125" style="467" customWidth="1"/>
    <col min="16" max="256" width="9.140625" style="165"/>
    <col min="257" max="257" width="4.85546875" style="165" customWidth="1"/>
    <col min="258" max="258" width="32.140625" style="165" customWidth="1"/>
    <col min="259" max="259" width="27.5703125" style="165" customWidth="1"/>
    <col min="260" max="265" width="5.42578125" style="165" customWidth="1"/>
    <col min="266" max="266" width="8.5703125" style="165" customWidth="1"/>
    <col min="267" max="267" width="10.140625" style="165" customWidth="1"/>
    <col min="268" max="268" width="7.28515625" style="165" customWidth="1"/>
    <col min="269" max="269" width="6.5703125" style="165" customWidth="1"/>
    <col min="270" max="270" width="7.85546875" style="165" customWidth="1"/>
    <col min="271" max="271" width="9.42578125" style="165" customWidth="1"/>
    <col min="272" max="512" width="9.140625" style="165"/>
    <col min="513" max="513" width="4.85546875" style="165" customWidth="1"/>
    <col min="514" max="514" width="32.140625" style="165" customWidth="1"/>
    <col min="515" max="515" width="27.5703125" style="165" customWidth="1"/>
    <col min="516" max="521" width="5.42578125" style="165" customWidth="1"/>
    <col min="522" max="522" width="8.5703125" style="165" customWidth="1"/>
    <col min="523" max="523" width="10.140625" style="165" customWidth="1"/>
    <col min="524" max="524" width="7.28515625" style="165" customWidth="1"/>
    <col min="525" max="525" width="6.5703125" style="165" customWidth="1"/>
    <col min="526" max="526" width="7.85546875" style="165" customWidth="1"/>
    <col min="527" max="527" width="9.42578125" style="165" customWidth="1"/>
    <col min="528" max="768" width="9.140625" style="165"/>
    <col min="769" max="769" width="4.85546875" style="165" customWidth="1"/>
    <col min="770" max="770" width="32.140625" style="165" customWidth="1"/>
    <col min="771" max="771" width="27.5703125" style="165" customWidth="1"/>
    <col min="772" max="777" width="5.42578125" style="165" customWidth="1"/>
    <col min="778" max="778" width="8.5703125" style="165" customWidth="1"/>
    <col min="779" max="779" width="10.140625" style="165" customWidth="1"/>
    <col min="780" max="780" width="7.28515625" style="165" customWidth="1"/>
    <col min="781" max="781" width="6.5703125" style="165" customWidth="1"/>
    <col min="782" max="782" width="7.85546875" style="165" customWidth="1"/>
    <col min="783" max="783" width="9.42578125" style="165" customWidth="1"/>
    <col min="784" max="1024" width="9.140625" style="165"/>
    <col min="1025" max="1025" width="4.85546875" style="165" customWidth="1"/>
    <col min="1026" max="1026" width="32.140625" style="165" customWidth="1"/>
    <col min="1027" max="1027" width="27.5703125" style="165" customWidth="1"/>
    <col min="1028" max="1033" width="5.42578125" style="165" customWidth="1"/>
    <col min="1034" max="1034" width="8.5703125" style="165" customWidth="1"/>
    <col min="1035" max="1035" width="10.140625" style="165" customWidth="1"/>
    <col min="1036" max="1036" width="7.28515625" style="165" customWidth="1"/>
    <col min="1037" max="1037" width="6.5703125" style="165" customWidth="1"/>
    <col min="1038" max="1038" width="7.85546875" style="165" customWidth="1"/>
    <col min="1039" max="1039" width="9.42578125" style="165" customWidth="1"/>
    <col min="1040" max="1280" width="9.140625" style="165"/>
    <col min="1281" max="1281" width="4.85546875" style="165" customWidth="1"/>
    <col min="1282" max="1282" width="32.140625" style="165" customWidth="1"/>
    <col min="1283" max="1283" width="27.5703125" style="165" customWidth="1"/>
    <col min="1284" max="1289" width="5.42578125" style="165" customWidth="1"/>
    <col min="1290" max="1290" width="8.5703125" style="165" customWidth="1"/>
    <col min="1291" max="1291" width="10.140625" style="165" customWidth="1"/>
    <col min="1292" max="1292" width="7.28515625" style="165" customWidth="1"/>
    <col min="1293" max="1293" width="6.5703125" style="165" customWidth="1"/>
    <col min="1294" max="1294" width="7.85546875" style="165" customWidth="1"/>
    <col min="1295" max="1295" width="9.42578125" style="165" customWidth="1"/>
    <col min="1296" max="1536" width="9.140625" style="165"/>
    <col min="1537" max="1537" width="4.85546875" style="165" customWidth="1"/>
    <col min="1538" max="1538" width="32.140625" style="165" customWidth="1"/>
    <col min="1539" max="1539" width="27.5703125" style="165" customWidth="1"/>
    <col min="1540" max="1545" width="5.42578125" style="165" customWidth="1"/>
    <col min="1546" max="1546" width="8.5703125" style="165" customWidth="1"/>
    <col min="1547" max="1547" width="10.140625" style="165" customWidth="1"/>
    <col min="1548" max="1548" width="7.28515625" style="165" customWidth="1"/>
    <col min="1549" max="1549" width="6.5703125" style="165" customWidth="1"/>
    <col min="1550" max="1550" width="7.85546875" style="165" customWidth="1"/>
    <col min="1551" max="1551" width="9.42578125" style="165" customWidth="1"/>
    <col min="1552" max="1792" width="9.140625" style="165"/>
    <col min="1793" max="1793" width="4.85546875" style="165" customWidth="1"/>
    <col min="1794" max="1794" width="32.140625" style="165" customWidth="1"/>
    <col min="1795" max="1795" width="27.5703125" style="165" customWidth="1"/>
    <col min="1796" max="1801" width="5.42578125" style="165" customWidth="1"/>
    <col min="1802" max="1802" width="8.5703125" style="165" customWidth="1"/>
    <col min="1803" max="1803" width="10.140625" style="165" customWidth="1"/>
    <col min="1804" max="1804" width="7.28515625" style="165" customWidth="1"/>
    <col min="1805" max="1805" width="6.5703125" style="165" customWidth="1"/>
    <col min="1806" max="1806" width="7.85546875" style="165" customWidth="1"/>
    <col min="1807" max="1807" width="9.42578125" style="165" customWidth="1"/>
    <col min="1808" max="2048" width="9.140625" style="165"/>
    <col min="2049" max="2049" width="4.85546875" style="165" customWidth="1"/>
    <col min="2050" max="2050" width="32.140625" style="165" customWidth="1"/>
    <col min="2051" max="2051" width="27.5703125" style="165" customWidth="1"/>
    <col min="2052" max="2057" width="5.42578125" style="165" customWidth="1"/>
    <col min="2058" max="2058" width="8.5703125" style="165" customWidth="1"/>
    <col min="2059" max="2059" width="10.140625" style="165" customWidth="1"/>
    <col min="2060" max="2060" width="7.28515625" style="165" customWidth="1"/>
    <col min="2061" max="2061" width="6.5703125" style="165" customWidth="1"/>
    <col min="2062" max="2062" width="7.85546875" style="165" customWidth="1"/>
    <col min="2063" max="2063" width="9.42578125" style="165" customWidth="1"/>
    <col min="2064" max="2304" width="9.140625" style="165"/>
    <col min="2305" max="2305" width="4.85546875" style="165" customWidth="1"/>
    <col min="2306" max="2306" width="32.140625" style="165" customWidth="1"/>
    <col min="2307" max="2307" width="27.5703125" style="165" customWidth="1"/>
    <col min="2308" max="2313" width="5.42578125" style="165" customWidth="1"/>
    <col min="2314" max="2314" width="8.5703125" style="165" customWidth="1"/>
    <col min="2315" max="2315" width="10.140625" style="165" customWidth="1"/>
    <col min="2316" max="2316" width="7.28515625" style="165" customWidth="1"/>
    <col min="2317" max="2317" width="6.5703125" style="165" customWidth="1"/>
    <col min="2318" max="2318" width="7.85546875" style="165" customWidth="1"/>
    <col min="2319" max="2319" width="9.42578125" style="165" customWidth="1"/>
    <col min="2320" max="2560" width="9.140625" style="165"/>
    <col min="2561" max="2561" width="4.85546875" style="165" customWidth="1"/>
    <col min="2562" max="2562" width="32.140625" style="165" customWidth="1"/>
    <col min="2563" max="2563" width="27.5703125" style="165" customWidth="1"/>
    <col min="2564" max="2569" width="5.42578125" style="165" customWidth="1"/>
    <col min="2570" max="2570" width="8.5703125" style="165" customWidth="1"/>
    <col min="2571" max="2571" width="10.140625" style="165" customWidth="1"/>
    <col min="2572" max="2572" width="7.28515625" style="165" customWidth="1"/>
    <col min="2573" max="2573" width="6.5703125" style="165" customWidth="1"/>
    <col min="2574" max="2574" width="7.85546875" style="165" customWidth="1"/>
    <col min="2575" max="2575" width="9.42578125" style="165" customWidth="1"/>
    <col min="2576" max="2816" width="9.140625" style="165"/>
    <col min="2817" max="2817" width="4.85546875" style="165" customWidth="1"/>
    <col min="2818" max="2818" width="32.140625" style="165" customWidth="1"/>
    <col min="2819" max="2819" width="27.5703125" style="165" customWidth="1"/>
    <col min="2820" max="2825" width="5.42578125" style="165" customWidth="1"/>
    <col min="2826" max="2826" width="8.5703125" style="165" customWidth="1"/>
    <col min="2827" max="2827" width="10.140625" style="165" customWidth="1"/>
    <col min="2828" max="2828" width="7.28515625" style="165" customWidth="1"/>
    <col min="2829" max="2829" width="6.5703125" style="165" customWidth="1"/>
    <col min="2830" max="2830" width="7.85546875" style="165" customWidth="1"/>
    <col min="2831" max="2831" width="9.42578125" style="165" customWidth="1"/>
    <col min="2832" max="3072" width="9.140625" style="165"/>
    <col min="3073" max="3073" width="4.85546875" style="165" customWidth="1"/>
    <col min="3074" max="3074" width="32.140625" style="165" customWidth="1"/>
    <col min="3075" max="3075" width="27.5703125" style="165" customWidth="1"/>
    <col min="3076" max="3081" width="5.42578125" style="165" customWidth="1"/>
    <col min="3082" max="3082" width="8.5703125" style="165" customWidth="1"/>
    <col min="3083" max="3083" width="10.140625" style="165" customWidth="1"/>
    <col min="3084" max="3084" width="7.28515625" style="165" customWidth="1"/>
    <col min="3085" max="3085" width="6.5703125" style="165" customWidth="1"/>
    <col min="3086" max="3086" width="7.85546875" style="165" customWidth="1"/>
    <col min="3087" max="3087" width="9.42578125" style="165" customWidth="1"/>
    <col min="3088" max="3328" width="9.140625" style="165"/>
    <col min="3329" max="3329" width="4.85546875" style="165" customWidth="1"/>
    <col min="3330" max="3330" width="32.140625" style="165" customWidth="1"/>
    <col min="3331" max="3331" width="27.5703125" style="165" customWidth="1"/>
    <col min="3332" max="3337" width="5.42578125" style="165" customWidth="1"/>
    <col min="3338" max="3338" width="8.5703125" style="165" customWidth="1"/>
    <col min="3339" max="3339" width="10.140625" style="165" customWidth="1"/>
    <col min="3340" max="3340" width="7.28515625" style="165" customWidth="1"/>
    <col min="3341" max="3341" width="6.5703125" style="165" customWidth="1"/>
    <col min="3342" max="3342" width="7.85546875" style="165" customWidth="1"/>
    <col min="3343" max="3343" width="9.42578125" style="165" customWidth="1"/>
    <col min="3344" max="3584" width="9.140625" style="165"/>
    <col min="3585" max="3585" width="4.85546875" style="165" customWidth="1"/>
    <col min="3586" max="3586" width="32.140625" style="165" customWidth="1"/>
    <col min="3587" max="3587" width="27.5703125" style="165" customWidth="1"/>
    <col min="3588" max="3593" width="5.42578125" style="165" customWidth="1"/>
    <col min="3594" max="3594" width="8.5703125" style="165" customWidth="1"/>
    <col min="3595" max="3595" width="10.140625" style="165" customWidth="1"/>
    <col min="3596" max="3596" width="7.28515625" style="165" customWidth="1"/>
    <col min="3597" max="3597" width="6.5703125" style="165" customWidth="1"/>
    <col min="3598" max="3598" width="7.85546875" style="165" customWidth="1"/>
    <col min="3599" max="3599" width="9.42578125" style="165" customWidth="1"/>
    <col min="3600" max="3840" width="9.140625" style="165"/>
    <col min="3841" max="3841" width="4.85546875" style="165" customWidth="1"/>
    <col min="3842" max="3842" width="32.140625" style="165" customWidth="1"/>
    <col min="3843" max="3843" width="27.5703125" style="165" customWidth="1"/>
    <col min="3844" max="3849" width="5.42578125" style="165" customWidth="1"/>
    <col min="3850" max="3850" width="8.5703125" style="165" customWidth="1"/>
    <col min="3851" max="3851" width="10.140625" style="165" customWidth="1"/>
    <col min="3852" max="3852" width="7.28515625" style="165" customWidth="1"/>
    <col min="3853" max="3853" width="6.5703125" style="165" customWidth="1"/>
    <col min="3854" max="3854" width="7.85546875" style="165" customWidth="1"/>
    <col min="3855" max="3855" width="9.42578125" style="165" customWidth="1"/>
    <col min="3856" max="4096" width="9.140625" style="165"/>
    <col min="4097" max="4097" width="4.85546875" style="165" customWidth="1"/>
    <col min="4098" max="4098" width="32.140625" style="165" customWidth="1"/>
    <col min="4099" max="4099" width="27.5703125" style="165" customWidth="1"/>
    <col min="4100" max="4105" width="5.42578125" style="165" customWidth="1"/>
    <col min="4106" max="4106" width="8.5703125" style="165" customWidth="1"/>
    <col min="4107" max="4107" width="10.140625" style="165" customWidth="1"/>
    <col min="4108" max="4108" width="7.28515625" style="165" customWidth="1"/>
    <col min="4109" max="4109" width="6.5703125" style="165" customWidth="1"/>
    <col min="4110" max="4110" width="7.85546875" style="165" customWidth="1"/>
    <col min="4111" max="4111" width="9.42578125" style="165" customWidth="1"/>
    <col min="4112" max="4352" width="9.140625" style="165"/>
    <col min="4353" max="4353" width="4.85546875" style="165" customWidth="1"/>
    <col min="4354" max="4354" width="32.140625" style="165" customWidth="1"/>
    <col min="4355" max="4355" width="27.5703125" style="165" customWidth="1"/>
    <col min="4356" max="4361" width="5.42578125" style="165" customWidth="1"/>
    <col min="4362" max="4362" width="8.5703125" style="165" customWidth="1"/>
    <col min="4363" max="4363" width="10.140625" style="165" customWidth="1"/>
    <col min="4364" max="4364" width="7.28515625" style="165" customWidth="1"/>
    <col min="4365" max="4365" width="6.5703125" style="165" customWidth="1"/>
    <col min="4366" max="4366" width="7.85546875" style="165" customWidth="1"/>
    <col min="4367" max="4367" width="9.42578125" style="165" customWidth="1"/>
    <col min="4368" max="4608" width="9.140625" style="165"/>
    <col min="4609" max="4609" width="4.85546875" style="165" customWidth="1"/>
    <col min="4610" max="4610" width="32.140625" style="165" customWidth="1"/>
    <col min="4611" max="4611" width="27.5703125" style="165" customWidth="1"/>
    <col min="4612" max="4617" width="5.42578125" style="165" customWidth="1"/>
    <col min="4618" max="4618" width="8.5703125" style="165" customWidth="1"/>
    <col min="4619" max="4619" width="10.140625" style="165" customWidth="1"/>
    <col min="4620" max="4620" width="7.28515625" style="165" customWidth="1"/>
    <col min="4621" max="4621" width="6.5703125" style="165" customWidth="1"/>
    <col min="4622" max="4622" width="7.85546875" style="165" customWidth="1"/>
    <col min="4623" max="4623" width="9.42578125" style="165" customWidth="1"/>
    <col min="4624" max="4864" width="9.140625" style="165"/>
    <col min="4865" max="4865" width="4.85546875" style="165" customWidth="1"/>
    <col min="4866" max="4866" width="32.140625" style="165" customWidth="1"/>
    <col min="4867" max="4867" width="27.5703125" style="165" customWidth="1"/>
    <col min="4868" max="4873" width="5.42578125" style="165" customWidth="1"/>
    <col min="4874" max="4874" width="8.5703125" style="165" customWidth="1"/>
    <col min="4875" max="4875" width="10.140625" style="165" customWidth="1"/>
    <col min="4876" max="4876" width="7.28515625" style="165" customWidth="1"/>
    <col min="4877" max="4877" width="6.5703125" style="165" customWidth="1"/>
    <col min="4878" max="4878" width="7.85546875" style="165" customWidth="1"/>
    <col min="4879" max="4879" width="9.42578125" style="165" customWidth="1"/>
    <col min="4880" max="5120" width="9.140625" style="165"/>
    <col min="5121" max="5121" width="4.85546875" style="165" customWidth="1"/>
    <col min="5122" max="5122" width="32.140625" style="165" customWidth="1"/>
    <col min="5123" max="5123" width="27.5703125" style="165" customWidth="1"/>
    <col min="5124" max="5129" width="5.42578125" style="165" customWidth="1"/>
    <col min="5130" max="5130" width="8.5703125" style="165" customWidth="1"/>
    <col min="5131" max="5131" width="10.140625" style="165" customWidth="1"/>
    <col min="5132" max="5132" width="7.28515625" style="165" customWidth="1"/>
    <col min="5133" max="5133" width="6.5703125" style="165" customWidth="1"/>
    <col min="5134" max="5134" width="7.85546875" style="165" customWidth="1"/>
    <col min="5135" max="5135" width="9.42578125" style="165" customWidth="1"/>
    <col min="5136" max="5376" width="9.140625" style="165"/>
    <col min="5377" max="5377" width="4.85546875" style="165" customWidth="1"/>
    <col min="5378" max="5378" width="32.140625" style="165" customWidth="1"/>
    <col min="5379" max="5379" width="27.5703125" style="165" customWidth="1"/>
    <col min="5380" max="5385" width="5.42578125" style="165" customWidth="1"/>
    <col min="5386" max="5386" width="8.5703125" style="165" customWidth="1"/>
    <col min="5387" max="5387" width="10.140625" style="165" customWidth="1"/>
    <col min="5388" max="5388" width="7.28515625" style="165" customWidth="1"/>
    <col min="5389" max="5389" width="6.5703125" style="165" customWidth="1"/>
    <col min="5390" max="5390" width="7.85546875" style="165" customWidth="1"/>
    <col min="5391" max="5391" width="9.42578125" style="165" customWidth="1"/>
    <col min="5392" max="5632" width="9.140625" style="165"/>
    <col min="5633" max="5633" width="4.85546875" style="165" customWidth="1"/>
    <col min="5634" max="5634" width="32.140625" style="165" customWidth="1"/>
    <col min="5635" max="5635" width="27.5703125" style="165" customWidth="1"/>
    <col min="5636" max="5641" width="5.42578125" style="165" customWidth="1"/>
    <col min="5642" max="5642" width="8.5703125" style="165" customWidth="1"/>
    <col min="5643" max="5643" width="10.140625" style="165" customWidth="1"/>
    <col min="5644" max="5644" width="7.28515625" style="165" customWidth="1"/>
    <col min="5645" max="5645" width="6.5703125" style="165" customWidth="1"/>
    <col min="5646" max="5646" width="7.85546875" style="165" customWidth="1"/>
    <col min="5647" max="5647" width="9.42578125" style="165" customWidth="1"/>
    <col min="5648" max="5888" width="9.140625" style="165"/>
    <col min="5889" max="5889" width="4.85546875" style="165" customWidth="1"/>
    <col min="5890" max="5890" width="32.140625" style="165" customWidth="1"/>
    <col min="5891" max="5891" width="27.5703125" style="165" customWidth="1"/>
    <col min="5892" max="5897" width="5.42578125" style="165" customWidth="1"/>
    <col min="5898" max="5898" width="8.5703125" style="165" customWidth="1"/>
    <col min="5899" max="5899" width="10.140625" style="165" customWidth="1"/>
    <col min="5900" max="5900" width="7.28515625" style="165" customWidth="1"/>
    <col min="5901" max="5901" width="6.5703125" style="165" customWidth="1"/>
    <col min="5902" max="5902" width="7.85546875" style="165" customWidth="1"/>
    <col min="5903" max="5903" width="9.42578125" style="165" customWidth="1"/>
    <col min="5904" max="6144" width="9.140625" style="165"/>
    <col min="6145" max="6145" width="4.85546875" style="165" customWidth="1"/>
    <col min="6146" max="6146" width="32.140625" style="165" customWidth="1"/>
    <col min="6147" max="6147" width="27.5703125" style="165" customWidth="1"/>
    <col min="6148" max="6153" width="5.42578125" style="165" customWidth="1"/>
    <col min="6154" max="6154" width="8.5703125" style="165" customWidth="1"/>
    <col min="6155" max="6155" width="10.140625" style="165" customWidth="1"/>
    <col min="6156" max="6156" width="7.28515625" style="165" customWidth="1"/>
    <col min="6157" max="6157" width="6.5703125" style="165" customWidth="1"/>
    <col min="6158" max="6158" width="7.85546875" style="165" customWidth="1"/>
    <col min="6159" max="6159" width="9.42578125" style="165" customWidth="1"/>
    <col min="6160" max="6400" width="9.140625" style="165"/>
    <col min="6401" max="6401" width="4.85546875" style="165" customWidth="1"/>
    <col min="6402" max="6402" width="32.140625" style="165" customWidth="1"/>
    <col min="6403" max="6403" width="27.5703125" style="165" customWidth="1"/>
    <col min="6404" max="6409" width="5.42578125" style="165" customWidth="1"/>
    <col min="6410" max="6410" width="8.5703125" style="165" customWidth="1"/>
    <col min="6411" max="6411" width="10.140625" style="165" customWidth="1"/>
    <col min="6412" max="6412" width="7.28515625" style="165" customWidth="1"/>
    <col min="6413" max="6413" width="6.5703125" style="165" customWidth="1"/>
    <col min="6414" max="6414" width="7.85546875" style="165" customWidth="1"/>
    <col min="6415" max="6415" width="9.42578125" style="165" customWidth="1"/>
    <col min="6416" max="6656" width="9.140625" style="165"/>
    <col min="6657" max="6657" width="4.85546875" style="165" customWidth="1"/>
    <col min="6658" max="6658" width="32.140625" style="165" customWidth="1"/>
    <col min="6659" max="6659" width="27.5703125" style="165" customWidth="1"/>
    <col min="6660" max="6665" width="5.42578125" style="165" customWidth="1"/>
    <col min="6666" max="6666" width="8.5703125" style="165" customWidth="1"/>
    <col min="6667" max="6667" width="10.140625" style="165" customWidth="1"/>
    <col min="6668" max="6668" width="7.28515625" style="165" customWidth="1"/>
    <col min="6669" max="6669" width="6.5703125" style="165" customWidth="1"/>
    <col min="6670" max="6670" width="7.85546875" style="165" customWidth="1"/>
    <col min="6671" max="6671" width="9.42578125" style="165" customWidth="1"/>
    <col min="6672" max="6912" width="9.140625" style="165"/>
    <col min="6913" max="6913" width="4.85546875" style="165" customWidth="1"/>
    <col min="6914" max="6914" width="32.140625" style="165" customWidth="1"/>
    <col min="6915" max="6915" width="27.5703125" style="165" customWidth="1"/>
    <col min="6916" max="6921" width="5.42578125" style="165" customWidth="1"/>
    <col min="6922" max="6922" width="8.5703125" style="165" customWidth="1"/>
    <col min="6923" max="6923" width="10.140625" style="165" customWidth="1"/>
    <col min="6924" max="6924" width="7.28515625" style="165" customWidth="1"/>
    <col min="6925" max="6925" width="6.5703125" style="165" customWidth="1"/>
    <col min="6926" max="6926" width="7.85546875" style="165" customWidth="1"/>
    <col min="6927" max="6927" width="9.42578125" style="165" customWidth="1"/>
    <col min="6928" max="7168" width="9.140625" style="165"/>
    <col min="7169" max="7169" width="4.85546875" style="165" customWidth="1"/>
    <col min="7170" max="7170" width="32.140625" style="165" customWidth="1"/>
    <col min="7171" max="7171" width="27.5703125" style="165" customWidth="1"/>
    <col min="7172" max="7177" width="5.42578125" style="165" customWidth="1"/>
    <col min="7178" max="7178" width="8.5703125" style="165" customWidth="1"/>
    <col min="7179" max="7179" width="10.140625" style="165" customWidth="1"/>
    <col min="7180" max="7180" width="7.28515625" style="165" customWidth="1"/>
    <col min="7181" max="7181" width="6.5703125" style="165" customWidth="1"/>
    <col min="7182" max="7182" width="7.85546875" style="165" customWidth="1"/>
    <col min="7183" max="7183" width="9.42578125" style="165" customWidth="1"/>
    <col min="7184" max="7424" width="9.140625" style="165"/>
    <col min="7425" max="7425" width="4.85546875" style="165" customWidth="1"/>
    <col min="7426" max="7426" width="32.140625" style="165" customWidth="1"/>
    <col min="7427" max="7427" width="27.5703125" style="165" customWidth="1"/>
    <col min="7428" max="7433" width="5.42578125" style="165" customWidth="1"/>
    <col min="7434" max="7434" width="8.5703125" style="165" customWidth="1"/>
    <col min="7435" max="7435" width="10.140625" style="165" customWidth="1"/>
    <col min="7436" max="7436" width="7.28515625" style="165" customWidth="1"/>
    <col min="7437" max="7437" width="6.5703125" style="165" customWidth="1"/>
    <col min="7438" max="7438" width="7.85546875" style="165" customWidth="1"/>
    <col min="7439" max="7439" width="9.42578125" style="165" customWidth="1"/>
    <col min="7440" max="7680" width="9.140625" style="165"/>
    <col min="7681" max="7681" width="4.85546875" style="165" customWidth="1"/>
    <col min="7682" max="7682" width="32.140625" style="165" customWidth="1"/>
    <col min="7683" max="7683" width="27.5703125" style="165" customWidth="1"/>
    <col min="7684" max="7689" width="5.42578125" style="165" customWidth="1"/>
    <col min="7690" max="7690" width="8.5703125" style="165" customWidth="1"/>
    <col min="7691" max="7691" width="10.140625" style="165" customWidth="1"/>
    <col min="7692" max="7692" width="7.28515625" style="165" customWidth="1"/>
    <col min="7693" max="7693" width="6.5703125" style="165" customWidth="1"/>
    <col min="7694" max="7694" width="7.85546875" style="165" customWidth="1"/>
    <col min="7695" max="7695" width="9.42578125" style="165" customWidth="1"/>
    <col min="7696" max="7936" width="9.140625" style="165"/>
    <col min="7937" max="7937" width="4.85546875" style="165" customWidth="1"/>
    <col min="7938" max="7938" width="32.140625" style="165" customWidth="1"/>
    <col min="7939" max="7939" width="27.5703125" style="165" customWidth="1"/>
    <col min="7940" max="7945" width="5.42578125" style="165" customWidth="1"/>
    <col min="7946" max="7946" width="8.5703125" style="165" customWidth="1"/>
    <col min="7947" max="7947" width="10.140625" style="165" customWidth="1"/>
    <col min="7948" max="7948" width="7.28515625" style="165" customWidth="1"/>
    <col min="7949" max="7949" width="6.5703125" style="165" customWidth="1"/>
    <col min="7950" max="7950" width="7.85546875" style="165" customWidth="1"/>
    <col min="7951" max="7951" width="9.42578125" style="165" customWidth="1"/>
    <col min="7952" max="8192" width="9.140625" style="165"/>
    <col min="8193" max="8193" width="4.85546875" style="165" customWidth="1"/>
    <col min="8194" max="8194" width="32.140625" style="165" customWidth="1"/>
    <col min="8195" max="8195" width="27.5703125" style="165" customWidth="1"/>
    <col min="8196" max="8201" width="5.42578125" style="165" customWidth="1"/>
    <col min="8202" max="8202" width="8.5703125" style="165" customWidth="1"/>
    <col min="8203" max="8203" width="10.140625" style="165" customWidth="1"/>
    <col min="8204" max="8204" width="7.28515625" style="165" customWidth="1"/>
    <col min="8205" max="8205" width="6.5703125" style="165" customWidth="1"/>
    <col min="8206" max="8206" width="7.85546875" style="165" customWidth="1"/>
    <col min="8207" max="8207" width="9.42578125" style="165" customWidth="1"/>
    <col min="8208" max="8448" width="9.140625" style="165"/>
    <col min="8449" max="8449" width="4.85546875" style="165" customWidth="1"/>
    <col min="8450" max="8450" width="32.140625" style="165" customWidth="1"/>
    <col min="8451" max="8451" width="27.5703125" style="165" customWidth="1"/>
    <col min="8452" max="8457" width="5.42578125" style="165" customWidth="1"/>
    <col min="8458" max="8458" width="8.5703125" style="165" customWidth="1"/>
    <col min="8459" max="8459" width="10.140625" style="165" customWidth="1"/>
    <col min="8460" max="8460" width="7.28515625" style="165" customWidth="1"/>
    <col min="8461" max="8461" width="6.5703125" style="165" customWidth="1"/>
    <col min="8462" max="8462" width="7.85546875" style="165" customWidth="1"/>
    <col min="8463" max="8463" width="9.42578125" style="165" customWidth="1"/>
    <col min="8464" max="8704" width="9.140625" style="165"/>
    <col min="8705" max="8705" width="4.85546875" style="165" customWidth="1"/>
    <col min="8706" max="8706" width="32.140625" style="165" customWidth="1"/>
    <col min="8707" max="8707" width="27.5703125" style="165" customWidth="1"/>
    <col min="8708" max="8713" width="5.42578125" style="165" customWidth="1"/>
    <col min="8714" max="8714" width="8.5703125" style="165" customWidth="1"/>
    <col min="8715" max="8715" width="10.140625" style="165" customWidth="1"/>
    <col min="8716" max="8716" width="7.28515625" style="165" customWidth="1"/>
    <col min="8717" max="8717" width="6.5703125" style="165" customWidth="1"/>
    <col min="8718" max="8718" width="7.85546875" style="165" customWidth="1"/>
    <col min="8719" max="8719" width="9.42578125" style="165" customWidth="1"/>
    <col min="8720" max="8960" width="9.140625" style="165"/>
    <col min="8961" max="8961" width="4.85546875" style="165" customWidth="1"/>
    <col min="8962" max="8962" width="32.140625" style="165" customWidth="1"/>
    <col min="8963" max="8963" width="27.5703125" style="165" customWidth="1"/>
    <col min="8964" max="8969" width="5.42578125" style="165" customWidth="1"/>
    <col min="8970" max="8970" width="8.5703125" style="165" customWidth="1"/>
    <col min="8971" max="8971" width="10.140625" style="165" customWidth="1"/>
    <col min="8972" max="8972" width="7.28515625" style="165" customWidth="1"/>
    <col min="8973" max="8973" width="6.5703125" style="165" customWidth="1"/>
    <col min="8974" max="8974" width="7.85546875" style="165" customWidth="1"/>
    <col min="8975" max="8975" width="9.42578125" style="165" customWidth="1"/>
    <col min="8976" max="9216" width="9.140625" style="165"/>
    <col min="9217" max="9217" width="4.85546875" style="165" customWidth="1"/>
    <col min="9218" max="9218" width="32.140625" style="165" customWidth="1"/>
    <col min="9219" max="9219" width="27.5703125" style="165" customWidth="1"/>
    <col min="9220" max="9225" width="5.42578125" style="165" customWidth="1"/>
    <col min="9226" max="9226" width="8.5703125" style="165" customWidth="1"/>
    <col min="9227" max="9227" width="10.140625" style="165" customWidth="1"/>
    <col min="9228" max="9228" width="7.28515625" style="165" customWidth="1"/>
    <col min="9229" max="9229" width="6.5703125" style="165" customWidth="1"/>
    <col min="9230" max="9230" width="7.85546875" style="165" customWidth="1"/>
    <col min="9231" max="9231" width="9.42578125" style="165" customWidth="1"/>
    <col min="9232" max="9472" width="9.140625" style="165"/>
    <col min="9473" max="9473" width="4.85546875" style="165" customWidth="1"/>
    <col min="9474" max="9474" width="32.140625" style="165" customWidth="1"/>
    <col min="9475" max="9475" width="27.5703125" style="165" customWidth="1"/>
    <col min="9476" max="9481" width="5.42578125" style="165" customWidth="1"/>
    <col min="9482" max="9482" width="8.5703125" style="165" customWidth="1"/>
    <col min="9483" max="9483" width="10.140625" style="165" customWidth="1"/>
    <col min="9484" max="9484" width="7.28515625" style="165" customWidth="1"/>
    <col min="9485" max="9485" width="6.5703125" style="165" customWidth="1"/>
    <col min="9486" max="9486" width="7.85546875" style="165" customWidth="1"/>
    <col min="9487" max="9487" width="9.42578125" style="165" customWidth="1"/>
    <col min="9488" max="9728" width="9.140625" style="165"/>
    <col min="9729" max="9729" width="4.85546875" style="165" customWidth="1"/>
    <col min="9730" max="9730" width="32.140625" style="165" customWidth="1"/>
    <col min="9731" max="9731" width="27.5703125" style="165" customWidth="1"/>
    <col min="9732" max="9737" width="5.42578125" style="165" customWidth="1"/>
    <col min="9738" max="9738" width="8.5703125" style="165" customWidth="1"/>
    <col min="9739" max="9739" width="10.140625" style="165" customWidth="1"/>
    <col min="9740" max="9740" width="7.28515625" style="165" customWidth="1"/>
    <col min="9741" max="9741" width="6.5703125" style="165" customWidth="1"/>
    <col min="9742" max="9742" width="7.85546875" style="165" customWidth="1"/>
    <col min="9743" max="9743" width="9.42578125" style="165" customWidth="1"/>
    <col min="9744" max="9984" width="9.140625" style="165"/>
    <col min="9985" max="9985" width="4.85546875" style="165" customWidth="1"/>
    <col min="9986" max="9986" width="32.140625" style="165" customWidth="1"/>
    <col min="9987" max="9987" width="27.5703125" style="165" customWidth="1"/>
    <col min="9988" max="9993" width="5.42578125" style="165" customWidth="1"/>
    <col min="9994" max="9994" width="8.5703125" style="165" customWidth="1"/>
    <col min="9995" max="9995" width="10.140625" style="165" customWidth="1"/>
    <col min="9996" max="9996" width="7.28515625" style="165" customWidth="1"/>
    <col min="9997" max="9997" width="6.5703125" style="165" customWidth="1"/>
    <col min="9998" max="9998" width="7.85546875" style="165" customWidth="1"/>
    <col min="9999" max="9999" width="9.42578125" style="165" customWidth="1"/>
    <col min="10000" max="10240" width="9.140625" style="165"/>
    <col min="10241" max="10241" width="4.85546875" style="165" customWidth="1"/>
    <col min="10242" max="10242" width="32.140625" style="165" customWidth="1"/>
    <col min="10243" max="10243" width="27.5703125" style="165" customWidth="1"/>
    <col min="10244" max="10249" width="5.42578125" style="165" customWidth="1"/>
    <col min="10250" max="10250" width="8.5703125" style="165" customWidth="1"/>
    <col min="10251" max="10251" width="10.140625" style="165" customWidth="1"/>
    <col min="10252" max="10252" width="7.28515625" style="165" customWidth="1"/>
    <col min="10253" max="10253" width="6.5703125" style="165" customWidth="1"/>
    <col min="10254" max="10254" width="7.85546875" style="165" customWidth="1"/>
    <col min="10255" max="10255" width="9.42578125" style="165" customWidth="1"/>
    <col min="10256" max="10496" width="9.140625" style="165"/>
    <col min="10497" max="10497" width="4.85546875" style="165" customWidth="1"/>
    <col min="10498" max="10498" width="32.140625" style="165" customWidth="1"/>
    <col min="10499" max="10499" width="27.5703125" style="165" customWidth="1"/>
    <col min="10500" max="10505" width="5.42578125" style="165" customWidth="1"/>
    <col min="10506" max="10506" width="8.5703125" style="165" customWidth="1"/>
    <col min="10507" max="10507" width="10.140625" style="165" customWidth="1"/>
    <col min="10508" max="10508" width="7.28515625" style="165" customWidth="1"/>
    <col min="10509" max="10509" width="6.5703125" style="165" customWidth="1"/>
    <col min="10510" max="10510" width="7.85546875" style="165" customWidth="1"/>
    <col min="10511" max="10511" width="9.42578125" style="165" customWidth="1"/>
    <col min="10512" max="10752" width="9.140625" style="165"/>
    <col min="10753" max="10753" width="4.85546875" style="165" customWidth="1"/>
    <col min="10754" max="10754" width="32.140625" style="165" customWidth="1"/>
    <col min="10755" max="10755" width="27.5703125" style="165" customWidth="1"/>
    <col min="10756" max="10761" width="5.42578125" style="165" customWidth="1"/>
    <col min="10762" max="10762" width="8.5703125" style="165" customWidth="1"/>
    <col min="10763" max="10763" width="10.140625" style="165" customWidth="1"/>
    <col min="10764" max="10764" width="7.28515625" style="165" customWidth="1"/>
    <col min="10765" max="10765" width="6.5703125" style="165" customWidth="1"/>
    <col min="10766" max="10766" width="7.85546875" style="165" customWidth="1"/>
    <col min="10767" max="10767" width="9.42578125" style="165" customWidth="1"/>
    <col min="10768" max="11008" width="9.140625" style="165"/>
    <col min="11009" max="11009" width="4.85546875" style="165" customWidth="1"/>
    <col min="11010" max="11010" width="32.140625" style="165" customWidth="1"/>
    <col min="11011" max="11011" width="27.5703125" style="165" customWidth="1"/>
    <col min="11012" max="11017" width="5.42578125" style="165" customWidth="1"/>
    <col min="11018" max="11018" width="8.5703125" style="165" customWidth="1"/>
    <col min="11019" max="11019" width="10.140625" style="165" customWidth="1"/>
    <col min="11020" max="11020" width="7.28515625" style="165" customWidth="1"/>
    <col min="11021" max="11021" width="6.5703125" style="165" customWidth="1"/>
    <col min="11022" max="11022" width="7.85546875" style="165" customWidth="1"/>
    <col min="11023" max="11023" width="9.42578125" style="165" customWidth="1"/>
    <col min="11024" max="11264" width="9.140625" style="165"/>
    <col min="11265" max="11265" width="4.85546875" style="165" customWidth="1"/>
    <col min="11266" max="11266" width="32.140625" style="165" customWidth="1"/>
    <col min="11267" max="11267" width="27.5703125" style="165" customWidth="1"/>
    <col min="11268" max="11273" width="5.42578125" style="165" customWidth="1"/>
    <col min="11274" max="11274" width="8.5703125" style="165" customWidth="1"/>
    <col min="11275" max="11275" width="10.140625" style="165" customWidth="1"/>
    <col min="11276" max="11276" width="7.28515625" style="165" customWidth="1"/>
    <col min="11277" max="11277" width="6.5703125" style="165" customWidth="1"/>
    <col min="11278" max="11278" width="7.85546875" style="165" customWidth="1"/>
    <col min="11279" max="11279" width="9.42578125" style="165" customWidth="1"/>
    <col min="11280" max="11520" width="9.140625" style="165"/>
    <col min="11521" max="11521" width="4.85546875" style="165" customWidth="1"/>
    <col min="11522" max="11522" width="32.140625" style="165" customWidth="1"/>
    <col min="11523" max="11523" width="27.5703125" style="165" customWidth="1"/>
    <col min="11524" max="11529" width="5.42578125" style="165" customWidth="1"/>
    <col min="11530" max="11530" width="8.5703125" style="165" customWidth="1"/>
    <col min="11531" max="11531" width="10.140625" style="165" customWidth="1"/>
    <col min="11532" max="11532" width="7.28515625" style="165" customWidth="1"/>
    <col min="11533" max="11533" width="6.5703125" style="165" customWidth="1"/>
    <col min="11534" max="11534" width="7.85546875" style="165" customWidth="1"/>
    <col min="11535" max="11535" width="9.42578125" style="165" customWidth="1"/>
    <col min="11536" max="11776" width="9.140625" style="165"/>
    <col min="11777" max="11777" width="4.85546875" style="165" customWidth="1"/>
    <col min="11778" max="11778" width="32.140625" style="165" customWidth="1"/>
    <col min="11779" max="11779" width="27.5703125" style="165" customWidth="1"/>
    <col min="11780" max="11785" width="5.42578125" style="165" customWidth="1"/>
    <col min="11786" max="11786" width="8.5703125" style="165" customWidth="1"/>
    <col min="11787" max="11787" width="10.140625" style="165" customWidth="1"/>
    <col min="11788" max="11788" width="7.28515625" style="165" customWidth="1"/>
    <col min="11789" max="11789" width="6.5703125" style="165" customWidth="1"/>
    <col min="11790" max="11790" width="7.85546875" style="165" customWidth="1"/>
    <col min="11791" max="11791" width="9.42578125" style="165" customWidth="1"/>
    <col min="11792" max="12032" width="9.140625" style="165"/>
    <col min="12033" max="12033" width="4.85546875" style="165" customWidth="1"/>
    <col min="12034" max="12034" width="32.140625" style="165" customWidth="1"/>
    <col min="12035" max="12035" width="27.5703125" style="165" customWidth="1"/>
    <col min="12036" max="12041" width="5.42578125" style="165" customWidth="1"/>
    <col min="12042" max="12042" width="8.5703125" style="165" customWidth="1"/>
    <col min="12043" max="12043" width="10.140625" style="165" customWidth="1"/>
    <col min="12044" max="12044" width="7.28515625" style="165" customWidth="1"/>
    <col min="12045" max="12045" width="6.5703125" style="165" customWidth="1"/>
    <col min="12046" max="12046" width="7.85546875" style="165" customWidth="1"/>
    <col min="12047" max="12047" width="9.42578125" style="165" customWidth="1"/>
    <col min="12048" max="12288" width="9.140625" style="165"/>
    <col min="12289" max="12289" width="4.85546875" style="165" customWidth="1"/>
    <col min="12290" max="12290" width="32.140625" style="165" customWidth="1"/>
    <col min="12291" max="12291" width="27.5703125" style="165" customWidth="1"/>
    <col min="12292" max="12297" width="5.42578125" style="165" customWidth="1"/>
    <col min="12298" max="12298" width="8.5703125" style="165" customWidth="1"/>
    <col min="12299" max="12299" width="10.140625" style="165" customWidth="1"/>
    <col min="12300" max="12300" width="7.28515625" style="165" customWidth="1"/>
    <col min="12301" max="12301" width="6.5703125" style="165" customWidth="1"/>
    <col min="12302" max="12302" width="7.85546875" style="165" customWidth="1"/>
    <col min="12303" max="12303" width="9.42578125" style="165" customWidth="1"/>
    <col min="12304" max="12544" width="9.140625" style="165"/>
    <col min="12545" max="12545" width="4.85546875" style="165" customWidth="1"/>
    <col min="12546" max="12546" width="32.140625" style="165" customWidth="1"/>
    <col min="12547" max="12547" width="27.5703125" style="165" customWidth="1"/>
    <col min="12548" max="12553" width="5.42578125" style="165" customWidth="1"/>
    <col min="12554" max="12554" width="8.5703125" style="165" customWidth="1"/>
    <col min="12555" max="12555" width="10.140625" style="165" customWidth="1"/>
    <col min="12556" max="12556" width="7.28515625" style="165" customWidth="1"/>
    <col min="12557" max="12557" width="6.5703125" style="165" customWidth="1"/>
    <col min="12558" max="12558" width="7.85546875" style="165" customWidth="1"/>
    <col min="12559" max="12559" width="9.42578125" style="165" customWidth="1"/>
    <col min="12560" max="12800" width="9.140625" style="165"/>
    <col min="12801" max="12801" width="4.85546875" style="165" customWidth="1"/>
    <col min="12802" max="12802" width="32.140625" style="165" customWidth="1"/>
    <col min="12803" max="12803" width="27.5703125" style="165" customWidth="1"/>
    <col min="12804" max="12809" width="5.42578125" style="165" customWidth="1"/>
    <col min="12810" max="12810" width="8.5703125" style="165" customWidth="1"/>
    <col min="12811" max="12811" width="10.140625" style="165" customWidth="1"/>
    <col min="12812" max="12812" width="7.28515625" style="165" customWidth="1"/>
    <col min="12813" max="12813" width="6.5703125" style="165" customWidth="1"/>
    <col min="12814" max="12814" width="7.85546875" style="165" customWidth="1"/>
    <col min="12815" max="12815" width="9.42578125" style="165" customWidth="1"/>
    <col min="12816" max="13056" width="9.140625" style="165"/>
    <col min="13057" max="13057" width="4.85546875" style="165" customWidth="1"/>
    <col min="13058" max="13058" width="32.140625" style="165" customWidth="1"/>
    <col min="13059" max="13059" width="27.5703125" style="165" customWidth="1"/>
    <col min="13060" max="13065" width="5.42578125" style="165" customWidth="1"/>
    <col min="13066" max="13066" width="8.5703125" style="165" customWidth="1"/>
    <col min="13067" max="13067" width="10.140625" style="165" customWidth="1"/>
    <col min="13068" max="13068" width="7.28515625" style="165" customWidth="1"/>
    <col min="13069" max="13069" width="6.5703125" style="165" customWidth="1"/>
    <col min="13070" max="13070" width="7.85546875" style="165" customWidth="1"/>
    <col min="13071" max="13071" width="9.42578125" style="165" customWidth="1"/>
    <col min="13072" max="13312" width="9.140625" style="165"/>
    <col min="13313" max="13313" width="4.85546875" style="165" customWidth="1"/>
    <col min="13314" max="13314" width="32.140625" style="165" customWidth="1"/>
    <col min="13315" max="13315" width="27.5703125" style="165" customWidth="1"/>
    <col min="13316" max="13321" width="5.42578125" style="165" customWidth="1"/>
    <col min="13322" max="13322" width="8.5703125" style="165" customWidth="1"/>
    <col min="13323" max="13323" width="10.140625" style="165" customWidth="1"/>
    <col min="13324" max="13324" width="7.28515625" style="165" customWidth="1"/>
    <col min="13325" max="13325" width="6.5703125" style="165" customWidth="1"/>
    <col min="13326" max="13326" width="7.85546875" style="165" customWidth="1"/>
    <col min="13327" max="13327" width="9.42578125" style="165" customWidth="1"/>
    <col min="13328" max="13568" width="9.140625" style="165"/>
    <col min="13569" max="13569" width="4.85546875" style="165" customWidth="1"/>
    <col min="13570" max="13570" width="32.140625" style="165" customWidth="1"/>
    <col min="13571" max="13571" width="27.5703125" style="165" customWidth="1"/>
    <col min="13572" max="13577" width="5.42578125" style="165" customWidth="1"/>
    <col min="13578" max="13578" width="8.5703125" style="165" customWidth="1"/>
    <col min="13579" max="13579" width="10.140625" style="165" customWidth="1"/>
    <col min="13580" max="13580" width="7.28515625" style="165" customWidth="1"/>
    <col min="13581" max="13581" width="6.5703125" style="165" customWidth="1"/>
    <col min="13582" max="13582" width="7.85546875" style="165" customWidth="1"/>
    <col min="13583" max="13583" width="9.42578125" style="165" customWidth="1"/>
    <col min="13584" max="13824" width="9.140625" style="165"/>
    <col min="13825" max="13825" width="4.85546875" style="165" customWidth="1"/>
    <col min="13826" max="13826" width="32.140625" style="165" customWidth="1"/>
    <col min="13827" max="13827" width="27.5703125" style="165" customWidth="1"/>
    <col min="13828" max="13833" width="5.42578125" style="165" customWidth="1"/>
    <col min="13834" max="13834" width="8.5703125" style="165" customWidth="1"/>
    <col min="13835" max="13835" width="10.140625" style="165" customWidth="1"/>
    <col min="13836" max="13836" width="7.28515625" style="165" customWidth="1"/>
    <col min="13837" max="13837" width="6.5703125" style="165" customWidth="1"/>
    <col min="13838" max="13838" width="7.85546875" style="165" customWidth="1"/>
    <col min="13839" max="13839" width="9.42578125" style="165" customWidth="1"/>
    <col min="13840" max="14080" width="9.140625" style="165"/>
    <col min="14081" max="14081" width="4.85546875" style="165" customWidth="1"/>
    <col min="14082" max="14082" width="32.140625" style="165" customWidth="1"/>
    <col min="14083" max="14083" width="27.5703125" style="165" customWidth="1"/>
    <col min="14084" max="14089" width="5.42578125" style="165" customWidth="1"/>
    <col min="14090" max="14090" width="8.5703125" style="165" customWidth="1"/>
    <col min="14091" max="14091" width="10.140625" style="165" customWidth="1"/>
    <col min="14092" max="14092" width="7.28515625" style="165" customWidth="1"/>
    <col min="14093" max="14093" width="6.5703125" style="165" customWidth="1"/>
    <col min="14094" max="14094" width="7.85546875" style="165" customWidth="1"/>
    <col min="14095" max="14095" width="9.42578125" style="165" customWidth="1"/>
    <col min="14096" max="14336" width="9.140625" style="165"/>
    <col min="14337" max="14337" width="4.85546875" style="165" customWidth="1"/>
    <col min="14338" max="14338" width="32.140625" style="165" customWidth="1"/>
    <col min="14339" max="14339" width="27.5703125" style="165" customWidth="1"/>
    <col min="14340" max="14345" width="5.42578125" style="165" customWidth="1"/>
    <col min="14346" max="14346" width="8.5703125" style="165" customWidth="1"/>
    <col min="14347" max="14347" width="10.140625" style="165" customWidth="1"/>
    <col min="14348" max="14348" width="7.28515625" style="165" customWidth="1"/>
    <col min="14349" max="14349" width="6.5703125" style="165" customWidth="1"/>
    <col min="14350" max="14350" width="7.85546875" style="165" customWidth="1"/>
    <col min="14351" max="14351" width="9.42578125" style="165" customWidth="1"/>
    <col min="14352" max="14592" width="9.140625" style="165"/>
    <col min="14593" max="14593" width="4.85546875" style="165" customWidth="1"/>
    <col min="14594" max="14594" width="32.140625" style="165" customWidth="1"/>
    <col min="14595" max="14595" width="27.5703125" style="165" customWidth="1"/>
    <col min="14596" max="14601" width="5.42578125" style="165" customWidth="1"/>
    <col min="14602" max="14602" width="8.5703125" style="165" customWidth="1"/>
    <col min="14603" max="14603" width="10.140625" style="165" customWidth="1"/>
    <col min="14604" max="14604" width="7.28515625" style="165" customWidth="1"/>
    <col min="14605" max="14605" width="6.5703125" style="165" customWidth="1"/>
    <col min="14606" max="14606" width="7.85546875" style="165" customWidth="1"/>
    <col min="14607" max="14607" width="9.42578125" style="165" customWidth="1"/>
    <col min="14608" max="14848" width="9.140625" style="165"/>
    <col min="14849" max="14849" width="4.85546875" style="165" customWidth="1"/>
    <col min="14850" max="14850" width="32.140625" style="165" customWidth="1"/>
    <col min="14851" max="14851" width="27.5703125" style="165" customWidth="1"/>
    <col min="14852" max="14857" width="5.42578125" style="165" customWidth="1"/>
    <col min="14858" max="14858" width="8.5703125" style="165" customWidth="1"/>
    <col min="14859" max="14859" width="10.140625" style="165" customWidth="1"/>
    <col min="14860" max="14860" width="7.28515625" style="165" customWidth="1"/>
    <col min="14861" max="14861" width="6.5703125" style="165" customWidth="1"/>
    <col min="14862" max="14862" width="7.85546875" style="165" customWidth="1"/>
    <col min="14863" max="14863" width="9.42578125" style="165" customWidth="1"/>
    <col min="14864" max="15104" width="9.140625" style="165"/>
    <col min="15105" max="15105" width="4.85546875" style="165" customWidth="1"/>
    <col min="15106" max="15106" width="32.140625" style="165" customWidth="1"/>
    <col min="15107" max="15107" width="27.5703125" style="165" customWidth="1"/>
    <col min="15108" max="15113" width="5.42578125" style="165" customWidth="1"/>
    <col min="15114" max="15114" width="8.5703125" style="165" customWidth="1"/>
    <col min="15115" max="15115" width="10.140625" style="165" customWidth="1"/>
    <col min="15116" max="15116" width="7.28515625" style="165" customWidth="1"/>
    <col min="15117" max="15117" width="6.5703125" style="165" customWidth="1"/>
    <col min="15118" max="15118" width="7.85546875" style="165" customWidth="1"/>
    <col min="15119" max="15119" width="9.42578125" style="165" customWidth="1"/>
    <col min="15120" max="15360" width="9.140625" style="165"/>
    <col min="15361" max="15361" width="4.85546875" style="165" customWidth="1"/>
    <col min="15362" max="15362" width="32.140625" style="165" customWidth="1"/>
    <col min="15363" max="15363" width="27.5703125" style="165" customWidth="1"/>
    <col min="15364" max="15369" width="5.42578125" style="165" customWidth="1"/>
    <col min="15370" max="15370" width="8.5703125" style="165" customWidth="1"/>
    <col min="15371" max="15371" width="10.140625" style="165" customWidth="1"/>
    <col min="15372" max="15372" width="7.28515625" style="165" customWidth="1"/>
    <col min="15373" max="15373" width="6.5703125" style="165" customWidth="1"/>
    <col min="15374" max="15374" width="7.85546875" style="165" customWidth="1"/>
    <col min="15375" max="15375" width="9.42578125" style="165" customWidth="1"/>
    <col min="15376" max="15616" width="9.140625" style="165"/>
    <col min="15617" max="15617" width="4.85546875" style="165" customWidth="1"/>
    <col min="15618" max="15618" width="32.140625" style="165" customWidth="1"/>
    <col min="15619" max="15619" width="27.5703125" style="165" customWidth="1"/>
    <col min="15620" max="15625" width="5.42578125" style="165" customWidth="1"/>
    <col min="15626" max="15626" width="8.5703125" style="165" customWidth="1"/>
    <col min="15627" max="15627" width="10.140625" style="165" customWidth="1"/>
    <col min="15628" max="15628" width="7.28515625" style="165" customWidth="1"/>
    <col min="15629" max="15629" width="6.5703125" style="165" customWidth="1"/>
    <col min="15630" max="15630" width="7.85546875" style="165" customWidth="1"/>
    <col min="15631" max="15631" width="9.42578125" style="165" customWidth="1"/>
    <col min="15632" max="15872" width="9.140625" style="165"/>
    <col min="15873" max="15873" width="4.85546875" style="165" customWidth="1"/>
    <col min="15874" max="15874" width="32.140625" style="165" customWidth="1"/>
    <col min="15875" max="15875" width="27.5703125" style="165" customWidth="1"/>
    <col min="15876" max="15881" width="5.42578125" style="165" customWidth="1"/>
    <col min="15882" max="15882" width="8.5703125" style="165" customWidth="1"/>
    <col min="15883" max="15883" width="10.140625" style="165" customWidth="1"/>
    <col min="15884" max="15884" width="7.28515625" style="165" customWidth="1"/>
    <col min="15885" max="15885" width="6.5703125" style="165" customWidth="1"/>
    <col min="15886" max="15886" width="7.85546875" style="165" customWidth="1"/>
    <col min="15887" max="15887" width="9.42578125" style="165" customWidth="1"/>
    <col min="15888" max="16128" width="9.140625" style="165"/>
    <col min="16129" max="16129" width="4.85546875" style="165" customWidth="1"/>
    <col min="16130" max="16130" width="32.140625" style="165" customWidth="1"/>
    <col min="16131" max="16131" width="27.5703125" style="165" customWidth="1"/>
    <col min="16132" max="16137" width="5.42578125" style="165" customWidth="1"/>
    <col min="16138" max="16138" width="8.5703125" style="165" customWidth="1"/>
    <col min="16139" max="16139" width="10.140625" style="165" customWidth="1"/>
    <col min="16140" max="16140" width="7.28515625" style="165" customWidth="1"/>
    <col min="16141" max="16141" width="6.5703125" style="165" customWidth="1"/>
    <col min="16142" max="16142" width="7.85546875" style="165" customWidth="1"/>
    <col min="16143" max="16143" width="9.42578125" style="165" customWidth="1"/>
    <col min="16144" max="16384" width="9.140625" style="165"/>
  </cols>
  <sheetData>
    <row r="1" spans="1:16" s="411" customFormat="1" ht="15.75">
      <c r="A1" s="486" t="s">
        <v>221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</row>
    <row r="2" spans="1:16" s="411" customFormat="1" ht="12.75" customHeight="1">
      <c r="A2" s="487" t="s">
        <v>1</v>
      </c>
      <c r="B2" s="487"/>
      <c r="C2" s="412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4" t="s">
        <v>222</v>
      </c>
    </row>
    <row r="3" spans="1:16" s="415" customFormat="1" ht="13.5" customHeight="1">
      <c r="A3" s="488" t="s">
        <v>4</v>
      </c>
      <c r="B3" s="490" t="s">
        <v>243</v>
      </c>
      <c r="C3" s="490" t="s">
        <v>244</v>
      </c>
      <c r="D3" s="492" t="s">
        <v>245</v>
      </c>
      <c r="E3" s="493"/>
      <c r="F3" s="493"/>
      <c r="G3" s="493"/>
      <c r="H3" s="492" t="s">
        <v>121</v>
      </c>
      <c r="I3" s="494"/>
      <c r="J3" s="490" t="s">
        <v>246</v>
      </c>
      <c r="K3" s="495" t="s">
        <v>247</v>
      </c>
      <c r="L3" s="490" t="s">
        <v>15</v>
      </c>
      <c r="M3" s="488" t="s">
        <v>248</v>
      </c>
      <c r="N3" s="498" t="s">
        <v>249</v>
      </c>
      <c r="O3" s="498" t="s">
        <v>20</v>
      </c>
    </row>
    <row r="4" spans="1:16" s="415" customFormat="1" ht="33.75" customHeight="1">
      <c r="A4" s="489"/>
      <c r="B4" s="491"/>
      <c r="C4" s="491"/>
      <c r="D4" s="416" t="s">
        <v>26</v>
      </c>
      <c r="E4" s="416" t="s">
        <v>27</v>
      </c>
      <c r="F4" s="416" t="s">
        <v>28</v>
      </c>
      <c r="G4" s="416" t="s">
        <v>29</v>
      </c>
      <c r="H4" s="417" t="s">
        <v>30</v>
      </c>
      <c r="I4" s="417" t="s">
        <v>31</v>
      </c>
      <c r="J4" s="491"/>
      <c r="K4" s="496"/>
      <c r="L4" s="491"/>
      <c r="M4" s="497"/>
      <c r="N4" s="499"/>
      <c r="O4" s="499"/>
    </row>
    <row r="5" spans="1:16" s="411" customFormat="1" ht="20.100000000000001" customHeight="1" thickBot="1">
      <c r="A5" s="500" t="s">
        <v>250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2"/>
      <c r="P5" s="418"/>
    </row>
    <row r="6" spans="1:16" s="421" customFormat="1" ht="11.25" customHeight="1" thickBot="1">
      <c r="A6" s="503">
        <v>1</v>
      </c>
      <c r="B6" s="506" t="s">
        <v>265</v>
      </c>
      <c r="C6" s="481" t="s">
        <v>33</v>
      </c>
      <c r="D6" s="204">
        <v>8.4</v>
      </c>
      <c r="E6" s="205">
        <v>8.4</v>
      </c>
      <c r="F6" s="205">
        <v>8.3000000000000007</v>
      </c>
      <c r="G6" s="205">
        <v>8.4</v>
      </c>
      <c r="H6" s="204">
        <v>9.3000000000000007</v>
      </c>
      <c r="I6" s="206">
        <v>9.4</v>
      </c>
      <c r="J6" s="419">
        <f>SUM(D6:G6)-MIN(D6:G6)-MAX(D6:G6)</f>
        <v>16.799999999999997</v>
      </c>
      <c r="K6" s="419">
        <f>SUM(H6:I6)/2</f>
        <v>9.3500000000000014</v>
      </c>
      <c r="L6" s="211">
        <v>13.1</v>
      </c>
      <c r="M6" s="335">
        <v>15.35</v>
      </c>
      <c r="N6" s="420">
        <f>SUM(J6:M6)</f>
        <v>54.6</v>
      </c>
      <c r="O6" s="508">
        <f>SUM(N6:N8)</f>
        <v>157.51</v>
      </c>
    </row>
    <row r="7" spans="1:16" s="421" customFormat="1" ht="11.25" customHeight="1" thickBot="1">
      <c r="A7" s="504"/>
      <c r="B7" s="507"/>
      <c r="C7" s="478" t="s">
        <v>40</v>
      </c>
      <c r="D7" s="422">
        <v>7.5</v>
      </c>
      <c r="E7" s="423">
        <v>7.5</v>
      </c>
      <c r="F7" s="423">
        <v>7.5</v>
      </c>
      <c r="G7" s="424">
        <v>7.4</v>
      </c>
      <c r="H7" s="422">
        <v>9.4</v>
      </c>
      <c r="I7" s="424">
        <v>9.1999999999999993</v>
      </c>
      <c r="J7" s="419">
        <f t="shared" ref="J7:J8" si="0">SUM(D7:G7)-MIN(D7:G7)-MAX(D7:G7)</f>
        <v>15</v>
      </c>
      <c r="K7" s="425">
        <f>SUM(H7:I7)/2</f>
        <v>9.3000000000000007</v>
      </c>
      <c r="L7" s="426">
        <v>12.1</v>
      </c>
      <c r="M7" s="427">
        <v>15.34</v>
      </c>
      <c r="N7" s="428">
        <f>SUM(J7:M7)</f>
        <v>51.739999999999995</v>
      </c>
      <c r="O7" s="509"/>
    </row>
    <row r="8" spans="1:16" s="421" customFormat="1" ht="11.25" customHeight="1">
      <c r="A8" s="504"/>
      <c r="B8" s="507"/>
      <c r="C8" s="478" t="s">
        <v>38</v>
      </c>
      <c r="D8" s="422">
        <v>8.4</v>
      </c>
      <c r="E8" s="423">
        <v>8.5</v>
      </c>
      <c r="F8" s="423">
        <v>8.1999999999999993</v>
      </c>
      <c r="G8" s="424">
        <v>8</v>
      </c>
      <c r="H8" s="422">
        <v>9.1</v>
      </c>
      <c r="I8" s="424">
        <v>9</v>
      </c>
      <c r="J8" s="419">
        <f t="shared" si="0"/>
        <v>16.599999999999994</v>
      </c>
      <c r="K8" s="425">
        <f>SUM(H8:I8)/2</f>
        <v>9.0500000000000007</v>
      </c>
      <c r="L8" s="426">
        <v>9.4</v>
      </c>
      <c r="M8" s="427">
        <v>16.12</v>
      </c>
      <c r="N8" s="428">
        <f>SUM(J8:M8)</f>
        <v>51.17</v>
      </c>
      <c r="O8" s="509"/>
    </row>
    <row r="9" spans="1:16" s="421" customFormat="1" ht="11.25" customHeight="1" thickBot="1">
      <c r="A9" s="505"/>
      <c r="B9" s="429"/>
      <c r="C9" s="480" t="s">
        <v>76</v>
      </c>
      <c r="D9" s="430"/>
      <c r="E9" s="431"/>
      <c r="F9" s="431"/>
      <c r="G9" s="432"/>
      <c r="H9" s="430"/>
      <c r="I9" s="432"/>
      <c r="J9" s="433"/>
      <c r="K9" s="433"/>
      <c r="L9" s="434"/>
      <c r="M9" s="435"/>
      <c r="N9" s="436"/>
      <c r="O9" s="437"/>
    </row>
    <row r="10" spans="1:16" s="421" customFormat="1" ht="11.25" customHeight="1" thickBot="1">
      <c r="A10" s="503">
        <v>2</v>
      </c>
      <c r="B10" s="510" t="s">
        <v>266</v>
      </c>
      <c r="C10" s="479" t="s">
        <v>51</v>
      </c>
      <c r="D10" s="438">
        <v>7.4</v>
      </c>
      <c r="E10" s="439">
        <v>7.2</v>
      </c>
      <c r="F10" s="439">
        <v>7.2</v>
      </c>
      <c r="G10" s="440">
        <v>7.3</v>
      </c>
      <c r="H10" s="438">
        <v>9.1999999999999993</v>
      </c>
      <c r="I10" s="440">
        <v>9.3000000000000007</v>
      </c>
      <c r="J10" s="419">
        <f>SUM(D10:G10)-MIN(D10:G10)-MAX(D10:G10)</f>
        <v>14.500000000000002</v>
      </c>
      <c r="K10" s="419">
        <f>SUM(H10:I10)/2</f>
        <v>9.25</v>
      </c>
      <c r="L10" s="441">
        <v>8.5</v>
      </c>
      <c r="M10" s="442">
        <v>14.31</v>
      </c>
      <c r="N10" s="420">
        <f>SUM(J10:M10)</f>
        <v>46.56</v>
      </c>
      <c r="O10" s="508">
        <f>SUM(N10:N12)</f>
        <v>144.94</v>
      </c>
    </row>
    <row r="11" spans="1:16" s="443" customFormat="1" ht="11.25" customHeight="1" thickBot="1">
      <c r="A11" s="504"/>
      <c r="B11" s="511"/>
      <c r="C11" s="479" t="s">
        <v>46</v>
      </c>
      <c r="D11" s="422">
        <v>7.8</v>
      </c>
      <c r="E11" s="423">
        <v>7.7</v>
      </c>
      <c r="F11" s="423">
        <v>7.8</v>
      </c>
      <c r="G11" s="424">
        <v>7.9</v>
      </c>
      <c r="H11" s="422">
        <v>8.8000000000000007</v>
      </c>
      <c r="I11" s="424">
        <v>8.9</v>
      </c>
      <c r="J11" s="419">
        <f t="shared" ref="J11:J12" si="1">SUM(D11:G11)-MIN(D11:G11)-MAX(D11:G11)</f>
        <v>15.600000000000003</v>
      </c>
      <c r="K11" s="425">
        <f>SUM(H11:I11)/2</f>
        <v>8.8500000000000014</v>
      </c>
      <c r="L11" s="426">
        <v>8</v>
      </c>
      <c r="M11" s="427">
        <v>15.785</v>
      </c>
      <c r="N11" s="428">
        <f>SUM(J11:M11)</f>
        <v>48.234999999999999</v>
      </c>
      <c r="O11" s="509"/>
    </row>
    <row r="12" spans="1:16" s="421" customFormat="1" ht="11.25" customHeight="1">
      <c r="A12" s="504"/>
      <c r="B12" s="511"/>
      <c r="C12" s="479" t="s">
        <v>41</v>
      </c>
      <c r="D12" s="422">
        <v>8.3000000000000007</v>
      </c>
      <c r="E12" s="423">
        <v>8.6</v>
      </c>
      <c r="F12" s="423">
        <v>8.1999999999999993</v>
      </c>
      <c r="G12" s="424">
        <v>8.1999999999999993</v>
      </c>
      <c r="H12" s="422">
        <v>9.4</v>
      </c>
      <c r="I12" s="424">
        <v>9.4</v>
      </c>
      <c r="J12" s="419">
        <f t="shared" si="1"/>
        <v>16.5</v>
      </c>
      <c r="K12" s="425">
        <f>SUM(H12:I12)/2</f>
        <v>9.4</v>
      </c>
      <c r="L12" s="426">
        <v>7.6</v>
      </c>
      <c r="M12" s="427">
        <v>16.645</v>
      </c>
      <c r="N12" s="428">
        <f>SUM(J12:M12)</f>
        <v>50.144999999999996</v>
      </c>
      <c r="O12" s="509"/>
    </row>
    <row r="13" spans="1:16" s="421" customFormat="1" ht="13.5" customHeight="1" thickBot="1">
      <c r="A13" s="505"/>
      <c r="B13" s="429"/>
      <c r="C13" s="444" t="s">
        <v>53</v>
      </c>
      <c r="D13" s="430"/>
      <c r="E13" s="431"/>
      <c r="F13" s="431"/>
      <c r="G13" s="432"/>
      <c r="H13" s="430"/>
      <c r="I13" s="432"/>
      <c r="J13" s="433"/>
      <c r="K13" s="433"/>
      <c r="L13" s="434"/>
      <c r="M13" s="435"/>
      <c r="N13" s="436"/>
      <c r="O13" s="437"/>
    </row>
    <row r="14" spans="1:16" s="421" customFormat="1" ht="11.25" customHeight="1" thickBot="1">
      <c r="A14" s="503">
        <v>3</v>
      </c>
      <c r="B14" s="510" t="s">
        <v>267</v>
      </c>
      <c r="C14" s="445" t="s">
        <v>268</v>
      </c>
      <c r="D14" s="438">
        <v>7.1</v>
      </c>
      <c r="E14" s="439">
        <v>7.2</v>
      </c>
      <c r="F14" s="439">
        <v>7.4</v>
      </c>
      <c r="G14" s="440">
        <v>7.4</v>
      </c>
      <c r="H14" s="438">
        <v>8.9</v>
      </c>
      <c r="I14" s="440">
        <v>9.1999999999999993</v>
      </c>
      <c r="J14" s="419">
        <f>SUM(D14:G14)-MIN(D14:G14)-MAX(D14:G14)</f>
        <v>14.6</v>
      </c>
      <c r="K14" s="419">
        <f>SUM(H14:I14)/2</f>
        <v>9.0500000000000007</v>
      </c>
      <c r="L14" s="441">
        <v>8.1999999999999993</v>
      </c>
      <c r="M14" s="442">
        <v>14.76</v>
      </c>
      <c r="N14" s="420">
        <f>SUM(J14:M14)</f>
        <v>46.61</v>
      </c>
      <c r="O14" s="508">
        <f>SUM(N14:N16)</f>
        <v>139.56</v>
      </c>
    </row>
    <row r="15" spans="1:16" s="421" customFormat="1" ht="11.25" customHeight="1" thickBot="1">
      <c r="A15" s="504"/>
      <c r="B15" s="511"/>
      <c r="C15" s="446" t="s">
        <v>52</v>
      </c>
      <c r="D15" s="422">
        <v>7.3</v>
      </c>
      <c r="E15" s="423">
        <v>7</v>
      </c>
      <c r="F15" s="423">
        <v>7.3</v>
      </c>
      <c r="G15" s="424">
        <v>7.1</v>
      </c>
      <c r="H15" s="422">
        <v>9.4</v>
      </c>
      <c r="I15" s="424">
        <v>9.5</v>
      </c>
      <c r="J15" s="419">
        <f t="shared" ref="J15:J16" si="2">SUM(D15:G15)-MIN(D15:G15)-MAX(D15:G15)</f>
        <v>14.400000000000002</v>
      </c>
      <c r="K15" s="425">
        <f>SUM(H15:I15)/2</f>
        <v>9.4499999999999993</v>
      </c>
      <c r="L15" s="426">
        <v>7.8</v>
      </c>
      <c r="M15" s="427">
        <v>14.52</v>
      </c>
      <c r="N15" s="428">
        <f>SUM(J15:M15)</f>
        <v>46.17</v>
      </c>
      <c r="O15" s="509"/>
    </row>
    <row r="16" spans="1:16" s="421" customFormat="1" ht="11.25" customHeight="1">
      <c r="A16" s="504"/>
      <c r="B16" s="511"/>
      <c r="C16" s="447" t="s">
        <v>65</v>
      </c>
      <c r="D16" s="422">
        <v>7.3</v>
      </c>
      <c r="E16" s="423">
        <v>7.1</v>
      </c>
      <c r="F16" s="423">
        <v>7.4</v>
      </c>
      <c r="G16" s="424">
        <v>7.3</v>
      </c>
      <c r="H16" s="422">
        <v>9.3000000000000007</v>
      </c>
      <c r="I16" s="424">
        <v>9.6</v>
      </c>
      <c r="J16" s="419">
        <f t="shared" si="2"/>
        <v>14.6</v>
      </c>
      <c r="K16" s="425">
        <f>SUM(H16:I16)/2</f>
        <v>9.4499999999999993</v>
      </c>
      <c r="L16" s="426">
        <v>8.3000000000000007</v>
      </c>
      <c r="M16" s="427">
        <v>14.43</v>
      </c>
      <c r="N16" s="428">
        <f>SUM(J16:M16)</f>
        <v>46.779999999999994</v>
      </c>
      <c r="O16" s="509"/>
    </row>
    <row r="17" spans="1:16" s="421" customFormat="1" ht="11.25" customHeight="1" thickBot="1">
      <c r="A17" s="505"/>
      <c r="B17" s="483"/>
      <c r="C17" s="448" t="s">
        <v>57</v>
      </c>
      <c r="D17" s="430"/>
      <c r="E17" s="431"/>
      <c r="F17" s="431"/>
      <c r="G17" s="432"/>
      <c r="H17" s="430"/>
      <c r="I17" s="432"/>
      <c r="J17" s="433"/>
      <c r="K17" s="433"/>
      <c r="L17" s="434"/>
      <c r="M17" s="435"/>
      <c r="N17" s="436"/>
      <c r="O17" s="437"/>
    </row>
    <row r="18" spans="1:16" s="411" customFormat="1" ht="11.25" customHeight="1" thickBot="1">
      <c r="A18" s="512">
        <v>4</v>
      </c>
      <c r="B18" s="506" t="s">
        <v>269</v>
      </c>
      <c r="C18" s="449" t="s">
        <v>54</v>
      </c>
      <c r="D18" s="438">
        <v>7.1</v>
      </c>
      <c r="E18" s="439">
        <v>6.9</v>
      </c>
      <c r="F18" s="439">
        <v>7</v>
      </c>
      <c r="G18" s="440">
        <v>7.3</v>
      </c>
      <c r="H18" s="438">
        <v>9</v>
      </c>
      <c r="I18" s="440">
        <v>9.1</v>
      </c>
      <c r="J18" s="419">
        <f>SUM(D18:G18)-MIN(D18:G18)-MAX(D18:G18)</f>
        <v>14.099999999999998</v>
      </c>
      <c r="K18" s="419">
        <f>SUM(H18:I18)/2</f>
        <v>9.0500000000000007</v>
      </c>
      <c r="L18" s="441">
        <v>7.8</v>
      </c>
      <c r="M18" s="442">
        <v>14.38</v>
      </c>
      <c r="N18" s="420">
        <f>SUM(J18:M18)</f>
        <v>45.33</v>
      </c>
      <c r="O18" s="508">
        <f>SUM(N18:N20)</f>
        <v>125.57499999999999</v>
      </c>
      <c r="P18" s="418"/>
    </row>
    <row r="19" spans="1:16" s="411" customFormat="1" ht="11.25" customHeight="1" thickBot="1">
      <c r="A19" s="513"/>
      <c r="B19" s="507"/>
      <c r="C19" s="450" t="s">
        <v>75</v>
      </c>
      <c r="D19" s="422">
        <v>5.8</v>
      </c>
      <c r="E19" s="423">
        <v>5.8</v>
      </c>
      <c r="F19" s="423">
        <v>5.7</v>
      </c>
      <c r="G19" s="424">
        <v>5.2</v>
      </c>
      <c r="H19" s="422">
        <v>7.9</v>
      </c>
      <c r="I19" s="424">
        <v>8.1999999999999993</v>
      </c>
      <c r="J19" s="419">
        <f t="shared" ref="J19:J20" si="3">SUM(D19:G19)-MIN(D19:G19)-MAX(D19:G19)</f>
        <v>11.5</v>
      </c>
      <c r="K19" s="425">
        <f>SUM(H19:I19)/2</f>
        <v>8.0500000000000007</v>
      </c>
      <c r="L19" s="426">
        <v>5.4</v>
      </c>
      <c r="M19" s="427">
        <v>12.38</v>
      </c>
      <c r="N19" s="428">
        <f>SUM(J19:M19)</f>
        <v>37.330000000000005</v>
      </c>
      <c r="O19" s="509"/>
      <c r="P19" s="418"/>
    </row>
    <row r="20" spans="1:16" s="411" customFormat="1" ht="11.25" customHeight="1">
      <c r="A20" s="513"/>
      <c r="B20" s="507"/>
      <c r="C20" s="450" t="s">
        <v>77</v>
      </c>
      <c r="D20" s="422">
        <v>6.7</v>
      </c>
      <c r="E20" s="423">
        <v>6.6</v>
      </c>
      <c r="F20" s="423">
        <v>6.6</v>
      </c>
      <c r="G20" s="424">
        <v>6.9</v>
      </c>
      <c r="H20" s="422">
        <v>9.1</v>
      </c>
      <c r="I20" s="424">
        <v>9.1999999999999993</v>
      </c>
      <c r="J20" s="419">
        <f t="shared" si="3"/>
        <v>13.299999999999995</v>
      </c>
      <c r="K20" s="425">
        <f>SUM(H20:I20)/2</f>
        <v>9.1499999999999986</v>
      </c>
      <c r="L20" s="426">
        <v>7.1</v>
      </c>
      <c r="M20" s="427">
        <v>13.365</v>
      </c>
      <c r="N20" s="428">
        <f>SUM(J20:M20)</f>
        <v>42.914999999999999</v>
      </c>
      <c r="O20" s="509"/>
      <c r="P20" s="418"/>
    </row>
    <row r="21" spans="1:16" s="411" customFormat="1" ht="11.25" customHeight="1" thickBot="1">
      <c r="A21" s="514"/>
      <c r="B21" s="429"/>
      <c r="C21" s="451" t="s">
        <v>90</v>
      </c>
      <c r="D21" s="430"/>
      <c r="E21" s="431"/>
      <c r="F21" s="431"/>
      <c r="G21" s="432"/>
      <c r="H21" s="430"/>
      <c r="I21" s="432"/>
      <c r="J21" s="433"/>
      <c r="K21" s="433"/>
      <c r="L21" s="434"/>
      <c r="M21" s="435"/>
      <c r="N21" s="436"/>
      <c r="O21" s="437"/>
      <c r="P21" s="418"/>
    </row>
    <row r="22" spans="1:16" s="411" customFormat="1" ht="19.5" customHeight="1" thickBot="1">
      <c r="A22" s="515" t="s">
        <v>251</v>
      </c>
      <c r="B22" s="516"/>
      <c r="C22" s="516"/>
      <c r="D22" s="516"/>
      <c r="E22" s="516"/>
      <c r="F22" s="516"/>
      <c r="G22" s="516"/>
      <c r="H22" s="516"/>
      <c r="I22" s="516"/>
      <c r="J22" s="516"/>
      <c r="K22" s="516"/>
      <c r="L22" s="516"/>
      <c r="M22" s="516"/>
      <c r="N22" s="516"/>
      <c r="O22" s="517"/>
      <c r="P22" s="418"/>
    </row>
    <row r="23" spans="1:16" s="421" customFormat="1" ht="11.25" customHeight="1" thickBot="1">
      <c r="A23" s="503">
        <v>1</v>
      </c>
      <c r="B23" s="506" t="s">
        <v>270</v>
      </c>
      <c r="C23" s="449" t="s">
        <v>237</v>
      </c>
      <c r="D23" s="438">
        <v>7.7</v>
      </c>
      <c r="E23" s="439">
        <v>7.7</v>
      </c>
      <c r="F23" s="439">
        <v>7.8</v>
      </c>
      <c r="G23" s="440">
        <v>7.4</v>
      </c>
      <c r="H23" s="438">
        <v>9.3000000000000007</v>
      </c>
      <c r="I23" s="440">
        <v>9.3000000000000007</v>
      </c>
      <c r="J23" s="419">
        <f>SUM(D23:G23)-MIN(D23:G23)-MAX(D23:G23)</f>
        <v>15.400000000000002</v>
      </c>
      <c r="K23" s="419">
        <f>SUM(H23:I23)/2</f>
        <v>9.3000000000000007</v>
      </c>
      <c r="L23" s="441">
        <v>13.1</v>
      </c>
      <c r="M23" s="442">
        <v>16.12</v>
      </c>
      <c r="N23" s="420">
        <f>SUM(J23:M23)</f>
        <v>53.92</v>
      </c>
      <c r="O23" s="508">
        <f>SUM(N23:N25)</f>
        <v>164.62</v>
      </c>
    </row>
    <row r="24" spans="1:16" s="443" customFormat="1" ht="11.25" customHeight="1" thickBot="1">
      <c r="A24" s="504"/>
      <c r="B24" s="507"/>
      <c r="C24" s="450" t="s">
        <v>238</v>
      </c>
      <c r="D24" s="422">
        <v>7.9</v>
      </c>
      <c r="E24" s="423">
        <v>8.3000000000000007</v>
      </c>
      <c r="F24" s="423">
        <v>8.1</v>
      </c>
      <c r="G24" s="424">
        <v>7.7</v>
      </c>
      <c r="H24" s="422">
        <v>8.5</v>
      </c>
      <c r="I24" s="424">
        <v>8.8000000000000007</v>
      </c>
      <c r="J24" s="419">
        <f t="shared" ref="J24:J25" si="4">SUM(D24:G24)-MIN(D24:G24)-MAX(D24:G24)</f>
        <v>16.000000000000007</v>
      </c>
      <c r="K24" s="425">
        <f>SUM(H24:I24)/2</f>
        <v>8.65</v>
      </c>
      <c r="L24" s="426">
        <v>13.5</v>
      </c>
      <c r="M24" s="427">
        <v>16.09</v>
      </c>
      <c r="N24" s="428">
        <f>SUM(J24:M24)</f>
        <v>54.240000000000009</v>
      </c>
      <c r="O24" s="509"/>
    </row>
    <row r="25" spans="1:16" s="421" customFormat="1" ht="11.25" customHeight="1">
      <c r="A25" s="504"/>
      <c r="B25" s="507"/>
      <c r="C25" s="450" t="s">
        <v>151</v>
      </c>
      <c r="D25" s="422">
        <v>8.5</v>
      </c>
      <c r="E25" s="423">
        <v>8.5</v>
      </c>
      <c r="F25" s="423">
        <v>8.3000000000000007</v>
      </c>
      <c r="G25" s="424">
        <v>8.1999999999999993</v>
      </c>
      <c r="H25" s="422">
        <v>9.1999999999999993</v>
      </c>
      <c r="I25" s="424">
        <v>9.1999999999999993</v>
      </c>
      <c r="J25" s="419">
        <f t="shared" si="4"/>
        <v>16.8</v>
      </c>
      <c r="K25" s="425">
        <f>SUM(H25:I25)/2</f>
        <v>9.1999999999999993</v>
      </c>
      <c r="L25" s="426">
        <v>13.7</v>
      </c>
      <c r="M25" s="427">
        <v>16.760000000000002</v>
      </c>
      <c r="N25" s="428">
        <f>SUM(J25:M25)</f>
        <v>56.460000000000008</v>
      </c>
      <c r="O25" s="509"/>
    </row>
    <row r="26" spans="1:16" s="421" customFormat="1" ht="13.5" customHeight="1" thickBot="1">
      <c r="A26" s="505"/>
      <c r="B26" s="483"/>
      <c r="C26" s="448" t="s">
        <v>131</v>
      </c>
      <c r="D26" s="430"/>
      <c r="E26" s="431"/>
      <c r="F26" s="431"/>
      <c r="G26" s="432"/>
      <c r="H26" s="430"/>
      <c r="I26" s="432"/>
      <c r="J26" s="433"/>
      <c r="K26" s="433"/>
      <c r="L26" s="434"/>
      <c r="M26" s="435"/>
      <c r="N26" s="436"/>
      <c r="O26" s="437"/>
    </row>
    <row r="27" spans="1:16" s="421" customFormat="1" ht="11.25" customHeight="1" thickBot="1">
      <c r="A27" s="503">
        <v>2</v>
      </c>
      <c r="B27" s="506" t="s">
        <v>266</v>
      </c>
      <c r="C27" s="478" t="s">
        <v>143</v>
      </c>
      <c r="D27" s="438">
        <v>7.6</v>
      </c>
      <c r="E27" s="439">
        <v>7.6</v>
      </c>
      <c r="F27" s="439">
        <v>7.6</v>
      </c>
      <c r="G27" s="440">
        <v>7.4</v>
      </c>
      <c r="H27" s="438">
        <v>9.3000000000000007</v>
      </c>
      <c r="I27" s="440">
        <v>9.6</v>
      </c>
      <c r="J27" s="419">
        <f>SUM(D27:G27)-MIN(D27:G27)-MAX(D27:G27)</f>
        <v>15.199999999999998</v>
      </c>
      <c r="K27" s="419">
        <f>SUM(H27:I27)/2</f>
        <v>9.4499999999999993</v>
      </c>
      <c r="L27" s="441">
        <v>12.1</v>
      </c>
      <c r="M27" s="442">
        <v>16.204999999999998</v>
      </c>
      <c r="N27" s="420">
        <f>SUM(J27:M27)</f>
        <v>52.954999999999998</v>
      </c>
      <c r="O27" s="508">
        <f>SUM(N27:N29)</f>
        <v>140.91999999999999</v>
      </c>
    </row>
    <row r="28" spans="1:16" s="421" customFormat="1" ht="11.25" customHeight="1" thickBot="1">
      <c r="A28" s="504"/>
      <c r="B28" s="507"/>
      <c r="C28" s="478" t="s">
        <v>138</v>
      </c>
      <c r="D28" s="422">
        <v>7.3</v>
      </c>
      <c r="E28" s="423">
        <v>7.4</v>
      </c>
      <c r="F28" s="423">
        <v>7.7</v>
      </c>
      <c r="G28" s="424">
        <v>7</v>
      </c>
      <c r="H28" s="422">
        <v>8.8000000000000007</v>
      </c>
      <c r="I28" s="424">
        <v>8.8000000000000007</v>
      </c>
      <c r="J28" s="419">
        <f t="shared" ref="J28:J29" si="5">SUM(D28:G28)-MIN(D28:G28)-MAX(D28:G28)</f>
        <v>14.7</v>
      </c>
      <c r="K28" s="425">
        <f>SUM(H28:I28)/2</f>
        <v>8.8000000000000007</v>
      </c>
      <c r="L28" s="426">
        <v>11.4</v>
      </c>
      <c r="M28" s="427">
        <v>15.46</v>
      </c>
      <c r="N28" s="428">
        <f>SUM(J28:M28)</f>
        <v>50.36</v>
      </c>
      <c r="O28" s="509"/>
    </row>
    <row r="29" spans="1:16" s="421" customFormat="1" ht="11.25" customHeight="1">
      <c r="A29" s="504"/>
      <c r="B29" s="507"/>
      <c r="C29" s="478" t="s">
        <v>150</v>
      </c>
      <c r="D29" s="422">
        <v>5.7</v>
      </c>
      <c r="E29" s="423">
        <v>5.6</v>
      </c>
      <c r="F29" s="423">
        <v>5.7</v>
      </c>
      <c r="G29" s="424">
        <v>5.6</v>
      </c>
      <c r="H29" s="422">
        <v>6.2</v>
      </c>
      <c r="I29" s="424">
        <v>6.2</v>
      </c>
      <c r="J29" s="419">
        <f t="shared" si="5"/>
        <v>11.3</v>
      </c>
      <c r="K29" s="425">
        <f>SUM(H29:I29)/2</f>
        <v>6.2</v>
      </c>
      <c r="L29" s="426">
        <v>8.4</v>
      </c>
      <c r="M29" s="427">
        <v>11.705</v>
      </c>
      <c r="N29" s="428">
        <f>SUM(J29:M29)</f>
        <v>37.604999999999997</v>
      </c>
      <c r="O29" s="509"/>
    </row>
    <row r="30" spans="1:16" s="421" customFormat="1" ht="11.25" customHeight="1" thickBot="1">
      <c r="A30" s="505"/>
      <c r="B30" s="429"/>
      <c r="C30" s="480" t="s">
        <v>135</v>
      </c>
      <c r="D30" s="430"/>
      <c r="E30" s="431"/>
      <c r="F30" s="431"/>
      <c r="G30" s="432"/>
      <c r="H30" s="430"/>
      <c r="I30" s="432"/>
      <c r="J30" s="433"/>
      <c r="K30" s="433"/>
      <c r="L30" s="434"/>
      <c r="M30" s="435"/>
      <c r="N30" s="436"/>
      <c r="O30" s="437"/>
    </row>
    <row r="31" spans="1:16" s="411" customFormat="1" ht="11.25" customHeight="1" thickBot="1">
      <c r="A31" s="512">
        <v>3</v>
      </c>
      <c r="B31" s="506" t="s">
        <v>271</v>
      </c>
      <c r="C31" s="453" t="s">
        <v>235</v>
      </c>
      <c r="D31" s="438">
        <v>1.5</v>
      </c>
      <c r="E31" s="439">
        <v>1.5</v>
      </c>
      <c r="F31" s="439">
        <v>1.6</v>
      </c>
      <c r="G31" s="440">
        <v>1.6</v>
      </c>
      <c r="H31" s="438">
        <v>1.7</v>
      </c>
      <c r="I31" s="440">
        <v>1.8</v>
      </c>
      <c r="J31" s="419">
        <f>SUM(D31:G31)-MIN(D31:G31)-MAX(D31:G31)</f>
        <v>3.0999999999999992</v>
      </c>
      <c r="K31" s="419">
        <f>SUM(H31:I31)/2</f>
        <v>1.75</v>
      </c>
      <c r="L31" s="441">
        <v>3.4</v>
      </c>
      <c r="M31" s="442">
        <v>5.1449999999999996</v>
      </c>
      <c r="N31" s="420">
        <f>SUM(J31:M31)</f>
        <v>13.395</v>
      </c>
      <c r="O31" s="508">
        <f>SUM(N31:N33)</f>
        <v>123.23</v>
      </c>
      <c r="P31" s="418"/>
    </row>
    <row r="32" spans="1:16" s="411" customFormat="1" ht="11.25" customHeight="1" thickBot="1">
      <c r="A32" s="513"/>
      <c r="B32" s="507"/>
      <c r="C32" s="446" t="s">
        <v>146</v>
      </c>
      <c r="D32" s="422">
        <v>8.1999999999999993</v>
      </c>
      <c r="E32" s="423">
        <v>8.4</v>
      </c>
      <c r="F32" s="423">
        <v>8.4</v>
      </c>
      <c r="G32" s="424">
        <v>8.1</v>
      </c>
      <c r="H32" s="422">
        <v>9.3000000000000007</v>
      </c>
      <c r="I32" s="424">
        <v>9.8000000000000007</v>
      </c>
      <c r="J32" s="419">
        <f t="shared" ref="J32:J33" si="6">SUM(D32:G32)-MIN(D32:G32)-MAX(D32:G32)</f>
        <v>16.600000000000001</v>
      </c>
      <c r="K32" s="425">
        <f>SUM(H32:I32)/2</f>
        <v>9.5500000000000007</v>
      </c>
      <c r="L32" s="426">
        <v>13.1</v>
      </c>
      <c r="M32" s="427">
        <v>15.24</v>
      </c>
      <c r="N32" s="428">
        <f>SUM(J32:M32)</f>
        <v>54.49</v>
      </c>
      <c r="O32" s="509"/>
      <c r="P32" s="418"/>
    </row>
    <row r="33" spans="1:16" s="411" customFormat="1" ht="11.25" customHeight="1">
      <c r="A33" s="513"/>
      <c r="B33" s="507"/>
      <c r="C33" s="447" t="s">
        <v>142</v>
      </c>
      <c r="D33" s="422">
        <v>7.5</v>
      </c>
      <c r="E33" s="423">
        <v>7.4</v>
      </c>
      <c r="F33" s="423">
        <v>7.7</v>
      </c>
      <c r="G33" s="424">
        <v>7.1</v>
      </c>
      <c r="H33" s="422">
        <v>8.8000000000000007</v>
      </c>
      <c r="I33" s="424">
        <v>9.6</v>
      </c>
      <c r="J33" s="419">
        <f t="shared" si="6"/>
        <v>14.900000000000002</v>
      </c>
      <c r="K33" s="425">
        <f>SUM(H33:I33)/2</f>
        <v>9.1999999999999993</v>
      </c>
      <c r="L33" s="426">
        <v>15</v>
      </c>
      <c r="M33" s="427">
        <v>16.245000000000001</v>
      </c>
      <c r="N33" s="428">
        <f>SUM(J33:M33)</f>
        <v>55.344999999999999</v>
      </c>
      <c r="O33" s="509"/>
      <c r="P33" s="418"/>
    </row>
    <row r="34" spans="1:16" s="411" customFormat="1" ht="11.25" customHeight="1" thickBot="1">
      <c r="A34" s="513"/>
      <c r="B34" s="429"/>
      <c r="C34" s="451" t="s">
        <v>132</v>
      </c>
      <c r="D34" s="430"/>
      <c r="E34" s="431"/>
      <c r="F34" s="431"/>
      <c r="G34" s="432"/>
      <c r="H34" s="430"/>
      <c r="I34" s="432"/>
      <c r="J34" s="433"/>
      <c r="K34" s="433"/>
      <c r="L34" s="434"/>
      <c r="M34" s="435"/>
      <c r="N34" s="436"/>
      <c r="O34" s="437"/>
      <c r="P34" s="418"/>
    </row>
    <row r="35" spans="1:16" s="421" customFormat="1" ht="11.25" customHeight="1" thickBot="1">
      <c r="A35" s="503">
        <v>4</v>
      </c>
      <c r="B35" s="506" t="s">
        <v>267</v>
      </c>
      <c r="C35" s="478" t="s">
        <v>149</v>
      </c>
      <c r="D35" s="438">
        <v>7.5</v>
      </c>
      <c r="E35" s="439">
        <v>7.3</v>
      </c>
      <c r="F35" s="439">
        <v>7.1</v>
      </c>
      <c r="G35" s="440">
        <v>7.4</v>
      </c>
      <c r="H35" s="438">
        <v>9.6999999999999993</v>
      </c>
      <c r="I35" s="440">
        <v>8.8000000000000007</v>
      </c>
      <c r="J35" s="419">
        <f>SUM(D35:G35)-MIN(D35:G35)-MAX(D35:G35)</f>
        <v>14.699999999999996</v>
      </c>
      <c r="K35" s="419">
        <f>SUM(H35:I35)/2</f>
        <v>9.25</v>
      </c>
      <c r="L35" s="441">
        <v>11.5</v>
      </c>
      <c r="M35" s="442">
        <v>15.36</v>
      </c>
      <c r="N35" s="420">
        <f>SUM(J35:M35)</f>
        <v>50.809999999999995</v>
      </c>
      <c r="O35" s="508">
        <f>SUM(N35:N37)</f>
        <v>110.2</v>
      </c>
    </row>
    <row r="36" spans="1:16" s="421" customFormat="1" ht="11.25" customHeight="1" thickBot="1">
      <c r="A36" s="504"/>
      <c r="B36" s="507"/>
      <c r="C36" s="478" t="s">
        <v>137</v>
      </c>
      <c r="D36" s="422">
        <v>6</v>
      </c>
      <c r="E36" s="423">
        <v>6.5</v>
      </c>
      <c r="F36" s="423">
        <v>6.7</v>
      </c>
      <c r="G36" s="424">
        <v>6.5</v>
      </c>
      <c r="H36" s="422">
        <v>8.6</v>
      </c>
      <c r="I36" s="424">
        <v>8.6</v>
      </c>
      <c r="J36" s="419">
        <f t="shared" ref="J36:J37" si="7">SUM(D36:G36)-MIN(D36:G36)-MAX(D36:G36)</f>
        <v>13</v>
      </c>
      <c r="K36" s="425">
        <f>SUM(H36:I36)/2</f>
        <v>8.6</v>
      </c>
      <c r="L36" s="426">
        <v>12.1</v>
      </c>
      <c r="M36" s="427">
        <v>14.67</v>
      </c>
      <c r="N36" s="428">
        <f>SUM(J36:M36)</f>
        <v>48.370000000000005</v>
      </c>
      <c r="O36" s="509"/>
    </row>
    <row r="37" spans="1:16" s="421" customFormat="1" ht="11.25" customHeight="1">
      <c r="A37" s="504"/>
      <c r="B37" s="507"/>
      <c r="C37" s="478" t="s">
        <v>145</v>
      </c>
      <c r="D37" s="422">
        <v>1.5</v>
      </c>
      <c r="E37" s="423">
        <v>1.5</v>
      </c>
      <c r="F37" s="423">
        <v>1.5</v>
      </c>
      <c r="G37" s="424">
        <v>1.5</v>
      </c>
      <c r="H37" s="422">
        <v>1.6</v>
      </c>
      <c r="I37" s="424">
        <v>1.6</v>
      </c>
      <c r="J37" s="419">
        <f t="shared" si="7"/>
        <v>3</v>
      </c>
      <c r="K37" s="425">
        <f>SUM(H37:I37)/2</f>
        <v>1.6</v>
      </c>
      <c r="L37" s="426">
        <v>2.9</v>
      </c>
      <c r="M37" s="427">
        <v>3.52</v>
      </c>
      <c r="N37" s="428">
        <f>SUM(J37:M37)</f>
        <v>11.02</v>
      </c>
      <c r="O37" s="509"/>
    </row>
    <row r="38" spans="1:16" s="421" customFormat="1" ht="11.25" customHeight="1" thickBot="1">
      <c r="A38" s="505"/>
      <c r="B38" s="429"/>
      <c r="C38" s="452" t="s">
        <v>239</v>
      </c>
      <c r="D38" s="430"/>
      <c r="E38" s="431"/>
      <c r="F38" s="431"/>
      <c r="G38" s="432"/>
      <c r="H38" s="430"/>
      <c r="I38" s="432"/>
      <c r="J38" s="433"/>
      <c r="K38" s="433"/>
      <c r="L38" s="434"/>
      <c r="M38" s="435"/>
      <c r="N38" s="436"/>
      <c r="O38" s="437"/>
    </row>
    <row r="39" spans="1:16" s="411" customFormat="1" ht="14.25" customHeight="1">
      <c r="A39" s="454"/>
      <c r="B39" s="455"/>
      <c r="C39" s="456"/>
      <c r="D39" s="457"/>
      <c r="E39" s="457"/>
      <c r="F39" s="457"/>
      <c r="G39" s="457"/>
      <c r="H39" s="457"/>
      <c r="I39" s="457"/>
      <c r="J39" s="458"/>
      <c r="K39" s="458"/>
      <c r="L39" s="457"/>
      <c r="M39" s="459"/>
      <c r="N39" s="460"/>
      <c r="O39" s="460"/>
      <c r="P39" s="418"/>
    </row>
    <row r="40" spans="1:16" s="463" customFormat="1" ht="16.5">
      <c r="A40" s="461"/>
      <c r="B40" s="418"/>
      <c r="C40" s="456"/>
      <c r="D40" s="411"/>
      <c r="E40" s="411"/>
      <c r="F40" s="411"/>
      <c r="G40" s="411"/>
      <c r="H40" s="411"/>
      <c r="I40" s="411"/>
      <c r="J40" s="411"/>
      <c r="K40" s="411"/>
      <c r="L40" s="411"/>
      <c r="M40" s="411"/>
      <c r="N40" s="411"/>
      <c r="O40" s="462"/>
    </row>
    <row r="41" spans="1:16" s="463" customFormat="1">
      <c r="A41" s="518" t="s">
        <v>252</v>
      </c>
      <c r="B41" s="518"/>
      <c r="C41" s="477" t="s">
        <v>95</v>
      </c>
      <c r="D41" s="519" t="s">
        <v>96</v>
      </c>
      <c r="E41" s="518"/>
      <c r="F41" s="518"/>
      <c r="G41" s="518"/>
      <c r="H41" s="518"/>
      <c r="I41" s="521"/>
      <c r="J41" s="521"/>
      <c r="K41" s="521"/>
      <c r="L41" s="520" t="s">
        <v>97</v>
      </c>
      <c r="M41" s="518"/>
      <c r="N41" s="518"/>
      <c r="O41" s="464"/>
    </row>
    <row r="42" spans="1:16" s="463" customFormat="1" ht="15">
      <c r="A42" s="465"/>
      <c r="C42" s="466"/>
      <c r="O42" s="464"/>
    </row>
    <row r="43" spans="1:16" s="463" customFormat="1" ht="15">
      <c r="A43" s="465"/>
      <c r="C43" s="466"/>
      <c r="O43" s="464"/>
    </row>
    <row r="44" spans="1:16" s="463" customFormat="1" ht="15">
      <c r="A44" s="465"/>
      <c r="C44" s="466"/>
      <c r="O44" s="464"/>
    </row>
    <row r="45" spans="1:16" s="463" customFormat="1" ht="15">
      <c r="A45" s="465"/>
      <c r="C45" s="466"/>
      <c r="O45" s="464"/>
    </row>
    <row r="46" spans="1:16" s="463" customFormat="1" ht="15">
      <c r="A46" s="465"/>
      <c r="C46" s="466"/>
      <c r="O46" s="464"/>
    </row>
    <row r="47" spans="1:16" s="463" customFormat="1" ht="15">
      <c r="A47" s="465"/>
      <c r="C47" s="466"/>
      <c r="O47" s="464"/>
    </row>
    <row r="48" spans="1:16" s="463" customFormat="1" ht="15">
      <c r="A48" s="465"/>
      <c r="C48" s="466"/>
      <c r="O48" s="464"/>
    </row>
    <row r="49" spans="1:15" s="463" customFormat="1" ht="15">
      <c r="A49" s="465"/>
      <c r="C49" s="466"/>
      <c r="O49" s="464"/>
    </row>
    <row r="50" spans="1:15" s="463" customFormat="1" ht="15">
      <c r="A50" s="465"/>
      <c r="C50" s="466"/>
      <c r="O50" s="464"/>
    </row>
    <row r="51" spans="1:15" s="463" customFormat="1" ht="15">
      <c r="A51" s="465"/>
      <c r="C51" s="466"/>
      <c r="O51" s="464"/>
    </row>
    <row r="52" spans="1:15" s="463" customFormat="1" ht="15">
      <c r="A52" s="465"/>
      <c r="C52" s="466"/>
      <c r="O52" s="464"/>
    </row>
    <row r="53" spans="1:15" s="463" customFormat="1" ht="15">
      <c r="A53" s="465"/>
      <c r="C53" s="466"/>
      <c r="O53" s="464"/>
    </row>
    <row r="54" spans="1:15" s="463" customFormat="1" ht="15">
      <c r="A54" s="465"/>
      <c r="C54" s="466"/>
      <c r="O54" s="464"/>
    </row>
    <row r="55" spans="1:15" s="463" customFormat="1">
      <c r="C55" s="466"/>
      <c r="O55" s="464"/>
    </row>
    <row r="56" spans="1:15" s="463" customFormat="1">
      <c r="C56" s="466"/>
      <c r="O56" s="464"/>
    </row>
    <row r="57" spans="1:15" s="463" customFormat="1">
      <c r="C57" s="466"/>
      <c r="O57" s="464"/>
    </row>
    <row r="58" spans="1:15" s="463" customFormat="1">
      <c r="C58" s="466"/>
      <c r="O58" s="464"/>
    </row>
    <row r="59" spans="1:15" s="463" customFormat="1">
      <c r="C59" s="466"/>
      <c r="O59" s="464"/>
    </row>
    <row r="60" spans="1:15" s="463" customFormat="1">
      <c r="C60" s="466"/>
      <c r="O60" s="464"/>
    </row>
    <row r="61" spans="1:15" s="463" customFormat="1">
      <c r="C61" s="466"/>
      <c r="O61" s="464"/>
    </row>
    <row r="62" spans="1:15" s="463" customFormat="1">
      <c r="C62" s="466"/>
      <c r="O62" s="464"/>
    </row>
    <row r="63" spans="1:15" s="463" customFormat="1">
      <c r="C63" s="466"/>
      <c r="O63" s="464"/>
    </row>
    <row r="64" spans="1:15" s="463" customFormat="1">
      <c r="C64" s="466"/>
      <c r="O64" s="464"/>
    </row>
    <row r="65" spans="3:15" s="463" customFormat="1">
      <c r="C65" s="466"/>
      <c r="O65" s="464"/>
    </row>
    <row r="66" spans="3:15" s="463" customFormat="1">
      <c r="C66" s="466"/>
      <c r="O66" s="464"/>
    </row>
    <row r="67" spans="3:15" s="463" customFormat="1">
      <c r="C67" s="466"/>
      <c r="O67" s="464"/>
    </row>
    <row r="68" spans="3:15" s="463" customFormat="1">
      <c r="C68" s="466"/>
      <c r="O68" s="464"/>
    </row>
    <row r="69" spans="3:15" s="463" customFormat="1">
      <c r="C69" s="466"/>
      <c r="O69" s="464"/>
    </row>
    <row r="70" spans="3:15" s="463" customFormat="1">
      <c r="C70" s="466"/>
      <c r="O70" s="464"/>
    </row>
    <row r="71" spans="3:15" s="463" customFormat="1">
      <c r="C71" s="466"/>
      <c r="O71" s="464"/>
    </row>
    <row r="72" spans="3:15" s="463" customFormat="1">
      <c r="C72" s="466"/>
      <c r="O72" s="464"/>
    </row>
    <row r="73" spans="3:15" s="463" customFormat="1">
      <c r="C73" s="466"/>
      <c r="O73" s="464"/>
    </row>
    <row r="74" spans="3:15" s="463" customFormat="1">
      <c r="C74" s="466"/>
      <c r="O74" s="464"/>
    </row>
    <row r="75" spans="3:15" s="463" customFormat="1">
      <c r="C75" s="466"/>
      <c r="O75" s="464"/>
    </row>
    <row r="76" spans="3:15" s="463" customFormat="1">
      <c r="C76" s="466"/>
      <c r="O76" s="464"/>
    </row>
    <row r="77" spans="3:15" s="463" customFormat="1">
      <c r="C77" s="466"/>
      <c r="O77" s="464"/>
    </row>
    <row r="78" spans="3:15" s="463" customFormat="1">
      <c r="C78" s="466"/>
      <c r="O78" s="464"/>
    </row>
    <row r="79" spans="3:15" s="463" customFormat="1">
      <c r="C79" s="466"/>
      <c r="O79" s="464"/>
    </row>
    <row r="80" spans="3:15" s="463" customFormat="1">
      <c r="C80" s="466"/>
      <c r="O80" s="464"/>
    </row>
    <row r="81" spans="3:15" s="463" customFormat="1">
      <c r="C81" s="466"/>
      <c r="O81" s="464"/>
    </row>
    <row r="82" spans="3:15" s="463" customFormat="1">
      <c r="C82" s="466"/>
      <c r="O82" s="464"/>
    </row>
    <row r="83" spans="3:15" s="463" customFormat="1">
      <c r="C83" s="466"/>
      <c r="O83" s="464"/>
    </row>
    <row r="84" spans="3:15" s="463" customFormat="1">
      <c r="C84" s="466"/>
      <c r="O84" s="464"/>
    </row>
    <row r="85" spans="3:15" s="463" customFormat="1">
      <c r="C85" s="466"/>
      <c r="O85" s="464"/>
    </row>
    <row r="86" spans="3:15" s="463" customFormat="1">
      <c r="C86" s="466"/>
      <c r="O86" s="464"/>
    </row>
    <row r="87" spans="3:15" s="463" customFormat="1">
      <c r="C87" s="466"/>
      <c r="O87" s="464"/>
    </row>
    <row r="88" spans="3:15" s="463" customFormat="1">
      <c r="C88" s="466"/>
      <c r="O88" s="464"/>
    </row>
    <row r="89" spans="3:15" s="463" customFormat="1">
      <c r="C89" s="466"/>
      <c r="O89" s="464"/>
    </row>
    <row r="90" spans="3:15" s="463" customFormat="1">
      <c r="C90" s="466"/>
      <c r="O90" s="464"/>
    </row>
    <row r="91" spans="3:15" s="463" customFormat="1">
      <c r="C91" s="466"/>
      <c r="O91" s="464"/>
    </row>
    <row r="92" spans="3:15" s="463" customFormat="1">
      <c r="C92" s="466"/>
      <c r="O92" s="464"/>
    </row>
    <row r="93" spans="3:15" s="463" customFormat="1">
      <c r="C93" s="466"/>
      <c r="O93" s="464"/>
    </row>
    <row r="94" spans="3:15" s="463" customFormat="1">
      <c r="C94" s="466"/>
      <c r="O94" s="464"/>
    </row>
    <row r="95" spans="3:15" s="463" customFormat="1">
      <c r="C95" s="466"/>
      <c r="O95" s="464"/>
    </row>
    <row r="96" spans="3:15" s="463" customFormat="1">
      <c r="C96" s="466"/>
      <c r="O96" s="464"/>
    </row>
    <row r="97" spans="3:15" s="463" customFormat="1">
      <c r="C97" s="466"/>
      <c r="O97" s="464"/>
    </row>
    <row r="98" spans="3:15" s="463" customFormat="1">
      <c r="C98" s="466"/>
      <c r="O98" s="464"/>
    </row>
    <row r="99" spans="3:15" s="463" customFormat="1">
      <c r="C99" s="466"/>
      <c r="O99" s="464"/>
    </row>
    <row r="100" spans="3:15" s="463" customFormat="1">
      <c r="C100" s="466"/>
      <c r="O100" s="464"/>
    </row>
    <row r="101" spans="3:15" s="463" customFormat="1">
      <c r="C101" s="466"/>
      <c r="O101" s="464"/>
    </row>
    <row r="102" spans="3:15" s="463" customFormat="1">
      <c r="C102" s="466"/>
      <c r="O102" s="464"/>
    </row>
    <row r="103" spans="3:15" s="463" customFormat="1">
      <c r="C103" s="466"/>
      <c r="O103" s="464"/>
    </row>
    <row r="104" spans="3:15" s="463" customFormat="1">
      <c r="C104" s="466"/>
      <c r="O104" s="464"/>
    </row>
    <row r="105" spans="3:15" s="463" customFormat="1">
      <c r="C105" s="466"/>
      <c r="O105" s="464"/>
    </row>
  </sheetData>
  <mergeCells count="43">
    <mergeCell ref="A41:B41"/>
    <mergeCell ref="D41:H41"/>
    <mergeCell ref="L41:N41"/>
    <mergeCell ref="I41:K41"/>
    <mergeCell ref="A31:A34"/>
    <mergeCell ref="B31:B33"/>
    <mergeCell ref="O31:O33"/>
    <mergeCell ref="A35:A38"/>
    <mergeCell ref="B35:B37"/>
    <mergeCell ref="O35:O37"/>
    <mergeCell ref="A22:O22"/>
    <mergeCell ref="A23:A26"/>
    <mergeCell ref="B23:B25"/>
    <mergeCell ref="O23:O25"/>
    <mergeCell ref="A27:A30"/>
    <mergeCell ref="B27:B29"/>
    <mergeCell ref="O27:O29"/>
    <mergeCell ref="A14:A17"/>
    <mergeCell ref="B14:B16"/>
    <mergeCell ref="O14:O16"/>
    <mergeCell ref="A18:A21"/>
    <mergeCell ref="B18:B20"/>
    <mergeCell ref="O18:O20"/>
    <mergeCell ref="A5:O5"/>
    <mergeCell ref="A6:A9"/>
    <mergeCell ref="B6:B8"/>
    <mergeCell ref="O6:O8"/>
    <mergeCell ref="A10:A13"/>
    <mergeCell ref="B10:B12"/>
    <mergeCell ref="O10:O12"/>
    <mergeCell ref="A1:O1"/>
    <mergeCell ref="A2:B2"/>
    <mergeCell ref="A3:A4"/>
    <mergeCell ref="B3:B4"/>
    <mergeCell ref="C3:C4"/>
    <mergeCell ref="D3:G3"/>
    <mergeCell ref="H3:I3"/>
    <mergeCell ref="J3:J4"/>
    <mergeCell ref="K3:K4"/>
    <mergeCell ref="L3:L4"/>
    <mergeCell ref="M3:M4"/>
    <mergeCell ref="N3:N4"/>
    <mergeCell ref="O3:O4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8" orientation="landscape" r:id="rId1"/>
  <headerFooter alignWithMargins="0"/>
  <rowBreaks count="1" manualBreakCount="1">
    <brk id="42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J37"/>
  <sheetViews>
    <sheetView view="pageBreakPreview" zoomScale="120" zoomScaleNormal="95" zoomScaleSheetLayoutView="120" workbookViewId="0">
      <selection activeCell="B11" sqref="B11"/>
    </sheetView>
  </sheetViews>
  <sheetFormatPr defaultRowHeight="12.75"/>
  <cols>
    <col min="1" max="1" width="3" style="301" customWidth="1"/>
    <col min="2" max="2" width="23.85546875" style="301" customWidth="1"/>
    <col min="3" max="3" width="6.140625" style="302" customWidth="1"/>
    <col min="4" max="4" width="6.140625" style="301" customWidth="1"/>
    <col min="5" max="5" width="11.140625" style="301" customWidth="1"/>
    <col min="6" max="6" width="7.7109375" style="302" customWidth="1"/>
    <col min="7" max="7" width="11.42578125" style="301" customWidth="1"/>
    <col min="8" max="13" width="5.7109375" style="301" customWidth="1"/>
    <col min="14" max="16" width="5.7109375" style="299" customWidth="1"/>
    <col min="17" max="17" width="7.5703125" style="301" customWidth="1"/>
    <col min="18" max="19" width="7.140625" style="301" customWidth="1"/>
    <col min="20" max="20" width="7.5703125" style="301" customWidth="1"/>
    <col min="21" max="22" width="1.42578125" style="306" customWidth="1"/>
    <col min="23" max="24" width="4.5703125" style="306" customWidth="1"/>
    <col min="25" max="25" width="5.85546875" style="306" customWidth="1"/>
    <col min="26" max="256" width="9.140625" style="306"/>
    <col min="257" max="257" width="3" style="306" customWidth="1"/>
    <col min="258" max="258" width="23.85546875" style="306" customWidth="1"/>
    <col min="259" max="260" width="6.140625" style="306" customWidth="1"/>
    <col min="261" max="261" width="11.140625" style="306" customWidth="1"/>
    <col min="262" max="262" width="7.7109375" style="306" customWidth="1"/>
    <col min="263" max="263" width="11.42578125" style="306" customWidth="1"/>
    <col min="264" max="272" width="5.7109375" style="306" customWidth="1"/>
    <col min="273" max="273" width="7.5703125" style="306" customWidth="1"/>
    <col min="274" max="275" width="7.140625" style="306" customWidth="1"/>
    <col min="276" max="276" width="7.5703125" style="306" customWidth="1"/>
    <col min="277" max="278" width="1.42578125" style="306" customWidth="1"/>
    <col min="279" max="280" width="4.5703125" style="306" customWidth="1"/>
    <col min="281" max="281" width="5.85546875" style="306" customWidth="1"/>
    <col min="282" max="512" width="9.140625" style="306"/>
    <col min="513" max="513" width="3" style="306" customWidth="1"/>
    <col min="514" max="514" width="23.85546875" style="306" customWidth="1"/>
    <col min="515" max="516" width="6.140625" style="306" customWidth="1"/>
    <col min="517" max="517" width="11.140625" style="306" customWidth="1"/>
    <col min="518" max="518" width="7.7109375" style="306" customWidth="1"/>
    <col min="519" max="519" width="11.42578125" style="306" customWidth="1"/>
    <col min="520" max="528" width="5.7109375" style="306" customWidth="1"/>
    <col min="529" max="529" width="7.5703125" style="306" customWidth="1"/>
    <col min="530" max="531" width="7.140625" style="306" customWidth="1"/>
    <col min="532" max="532" width="7.5703125" style="306" customWidth="1"/>
    <col min="533" max="534" width="1.42578125" style="306" customWidth="1"/>
    <col min="535" max="536" width="4.5703125" style="306" customWidth="1"/>
    <col min="537" max="537" width="5.85546875" style="306" customWidth="1"/>
    <col min="538" max="768" width="9.140625" style="306"/>
    <col min="769" max="769" width="3" style="306" customWidth="1"/>
    <col min="770" max="770" width="23.85546875" style="306" customWidth="1"/>
    <col min="771" max="772" width="6.140625" style="306" customWidth="1"/>
    <col min="773" max="773" width="11.140625" style="306" customWidth="1"/>
    <col min="774" max="774" width="7.7109375" style="306" customWidth="1"/>
    <col min="775" max="775" width="11.42578125" style="306" customWidth="1"/>
    <col min="776" max="784" width="5.7109375" style="306" customWidth="1"/>
    <col min="785" max="785" width="7.5703125" style="306" customWidth="1"/>
    <col min="786" max="787" width="7.140625" style="306" customWidth="1"/>
    <col min="788" max="788" width="7.5703125" style="306" customWidth="1"/>
    <col min="789" max="790" width="1.42578125" style="306" customWidth="1"/>
    <col min="791" max="792" width="4.5703125" style="306" customWidth="1"/>
    <col min="793" max="793" width="5.85546875" style="306" customWidth="1"/>
    <col min="794" max="1024" width="9.140625" style="306"/>
    <col min="1025" max="1025" width="3" style="306" customWidth="1"/>
    <col min="1026" max="1026" width="23.85546875" style="306" customWidth="1"/>
    <col min="1027" max="1028" width="6.140625" style="306" customWidth="1"/>
    <col min="1029" max="1029" width="11.140625" style="306" customWidth="1"/>
    <col min="1030" max="1030" width="7.7109375" style="306" customWidth="1"/>
    <col min="1031" max="1031" width="11.42578125" style="306" customWidth="1"/>
    <col min="1032" max="1040" width="5.7109375" style="306" customWidth="1"/>
    <col min="1041" max="1041" width="7.5703125" style="306" customWidth="1"/>
    <col min="1042" max="1043" width="7.140625" style="306" customWidth="1"/>
    <col min="1044" max="1044" width="7.5703125" style="306" customWidth="1"/>
    <col min="1045" max="1046" width="1.42578125" style="306" customWidth="1"/>
    <col min="1047" max="1048" width="4.5703125" style="306" customWidth="1"/>
    <col min="1049" max="1049" width="5.85546875" style="306" customWidth="1"/>
    <col min="1050" max="1280" width="9.140625" style="306"/>
    <col min="1281" max="1281" width="3" style="306" customWidth="1"/>
    <col min="1282" max="1282" width="23.85546875" style="306" customWidth="1"/>
    <col min="1283" max="1284" width="6.140625" style="306" customWidth="1"/>
    <col min="1285" max="1285" width="11.140625" style="306" customWidth="1"/>
    <col min="1286" max="1286" width="7.7109375" style="306" customWidth="1"/>
    <col min="1287" max="1287" width="11.42578125" style="306" customWidth="1"/>
    <col min="1288" max="1296" width="5.7109375" style="306" customWidth="1"/>
    <col min="1297" max="1297" width="7.5703125" style="306" customWidth="1"/>
    <col min="1298" max="1299" width="7.140625" style="306" customWidth="1"/>
    <col min="1300" max="1300" width="7.5703125" style="306" customWidth="1"/>
    <col min="1301" max="1302" width="1.42578125" style="306" customWidth="1"/>
    <col min="1303" max="1304" width="4.5703125" style="306" customWidth="1"/>
    <col min="1305" max="1305" width="5.85546875" style="306" customWidth="1"/>
    <col min="1306" max="1536" width="9.140625" style="306"/>
    <col min="1537" max="1537" width="3" style="306" customWidth="1"/>
    <col min="1538" max="1538" width="23.85546875" style="306" customWidth="1"/>
    <col min="1539" max="1540" width="6.140625" style="306" customWidth="1"/>
    <col min="1541" max="1541" width="11.140625" style="306" customWidth="1"/>
    <col min="1542" max="1542" width="7.7109375" style="306" customWidth="1"/>
    <col min="1543" max="1543" width="11.42578125" style="306" customWidth="1"/>
    <col min="1544" max="1552" width="5.7109375" style="306" customWidth="1"/>
    <col min="1553" max="1553" width="7.5703125" style="306" customWidth="1"/>
    <col min="1554" max="1555" width="7.140625" style="306" customWidth="1"/>
    <col min="1556" max="1556" width="7.5703125" style="306" customWidth="1"/>
    <col min="1557" max="1558" width="1.42578125" style="306" customWidth="1"/>
    <col min="1559" max="1560" width="4.5703125" style="306" customWidth="1"/>
    <col min="1561" max="1561" width="5.85546875" style="306" customWidth="1"/>
    <col min="1562" max="1792" width="9.140625" style="306"/>
    <col min="1793" max="1793" width="3" style="306" customWidth="1"/>
    <col min="1794" max="1794" width="23.85546875" style="306" customWidth="1"/>
    <col min="1795" max="1796" width="6.140625" style="306" customWidth="1"/>
    <col min="1797" max="1797" width="11.140625" style="306" customWidth="1"/>
    <col min="1798" max="1798" width="7.7109375" style="306" customWidth="1"/>
    <col min="1799" max="1799" width="11.42578125" style="306" customWidth="1"/>
    <col min="1800" max="1808" width="5.7109375" style="306" customWidth="1"/>
    <col min="1809" max="1809" width="7.5703125" style="306" customWidth="1"/>
    <col min="1810" max="1811" width="7.140625" style="306" customWidth="1"/>
    <col min="1812" max="1812" width="7.5703125" style="306" customWidth="1"/>
    <col min="1813" max="1814" width="1.42578125" style="306" customWidth="1"/>
    <col min="1815" max="1816" width="4.5703125" style="306" customWidth="1"/>
    <col min="1817" max="1817" width="5.85546875" style="306" customWidth="1"/>
    <col min="1818" max="2048" width="9.140625" style="306"/>
    <col min="2049" max="2049" width="3" style="306" customWidth="1"/>
    <col min="2050" max="2050" width="23.85546875" style="306" customWidth="1"/>
    <col min="2051" max="2052" width="6.140625" style="306" customWidth="1"/>
    <col min="2053" max="2053" width="11.140625" style="306" customWidth="1"/>
    <col min="2054" max="2054" width="7.7109375" style="306" customWidth="1"/>
    <col min="2055" max="2055" width="11.42578125" style="306" customWidth="1"/>
    <col min="2056" max="2064" width="5.7109375" style="306" customWidth="1"/>
    <col min="2065" max="2065" width="7.5703125" style="306" customWidth="1"/>
    <col min="2066" max="2067" width="7.140625" style="306" customWidth="1"/>
    <col min="2068" max="2068" width="7.5703125" style="306" customWidth="1"/>
    <col min="2069" max="2070" width="1.42578125" style="306" customWidth="1"/>
    <col min="2071" max="2072" width="4.5703125" style="306" customWidth="1"/>
    <col min="2073" max="2073" width="5.85546875" style="306" customWidth="1"/>
    <col min="2074" max="2304" width="9.140625" style="306"/>
    <col min="2305" max="2305" width="3" style="306" customWidth="1"/>
    <col min="2306" max="2306" width="23.85546875" style="306" customWidth="1"/>
    <col min="2307" max="2308" width="6.140625" style="306" customWidth="1"/>
    <col min="2309" max="2309" width="11.140625" style="306" customWidth="1"/>
    <col min="2310" max="2310" width="7.7109375" style="306" customWidth="1"/>
    <col min="2311" max="2311" width="11.42578125" style="306" customWidth="1"/>
    <col min="2312" max="2320" width="5.7109375" style="306" customWidth="1"/>
    <col min="2321" max="2321" width="7.5703125" style="306" customWidth="1"/>
    <col min="2322" max="2323" width="7.140625" style="306" customWidth="1"/>
    <col min="2324" max="2324" width="7.5703125" style="306" customWidth="1"/>
    <col min="2325" max="2326" width="1.42578125" style="306" customWidth="1"/>
    <col min="2327" max="2328" width="4.5703125" style="306" customWidth="1"/>
    <col min="2329" max="2329" width="5.85546875" style="306" customWidth="1"/>
    <col min="2330" max="2560" width="9.140625" style="306"/>
    <col min="2561" max="2561" width="3" style="306" customWidth="1"/>
    <col min="2562" max="2562" width="23.85546875" style="306" customWidth="1"/>
    <col min="2563" max="2564" width="6.140625" style="306" customWidth="1"/>
    <col min="2565" max="2565" width="11.140625" style="306" customWidth="1"/>
    <col min="2566" max="2566" width="7.7109375" style="306" customWidth="1"/>
    <col min="2567" max="2567" width="11.42578125" style="306" customWidth="1"/>
    <col min="2568" max="2576" width="5.7109375" style="306" customWidth="1"/>
    <col min="2577" max="2577" width="7.5703125" style="306" customWidth="1"/>
    <col min="2578" max="2579" width="7.140625" style="306" customWidth="1"/>
    <col min="2580" max="2580" width="7.5703125" style="306" customWidth="1"/>
    <col min="2581" max="2582" width="1.42578125" style="306" customWidth="1"/>
    <col min="2583" max="2584" width="4.5703125" style="306" customWidth="1"/>
    <col min="2585" max="2585" width="5.85546875" style="306" customWidth="1"/>
    <col min="2586" max="2816" width="9.140625" style="306"/>
    <col min="2817" max="2817" width="3" style="306" customWidth="1"/>
    <col min="2818" max="2818" width="23.85546875" style="306" customWidth="1"/>
    <col min="2819" max="2820" width="6.140625" style="306" customWidth="1"/>
    <col min="2821" max="2821" width="11.140625" style="306" customWidth="1"/>
    <col min="2822" max="2822" width="7.7109375" style="306" customWidth="1"/>
    <col min="2823" max="2823" width="11.42578125" style="306" customWidth="1"/>
    <col min="2824" max="2832" width="5.7109375" style="306" customWidth="1"/>
    <col min="2833" max="2833" width="7.5703125" style="306" customWidth="1"/>
    <col min="2834" max="2835" width="7.140625" style="306" customWidth="1"/>
    <col min="2836" max="2836" width="7.5703125" style="306" customWidth="1"/>
    <col min="2837" max="2838" width="1.42578125" style="306" customWidth="1"/>
    <col min="2839" max="2840" width="4.5703125" style="306" customWidth="1"/>
    <col min="2841" max="2841" width="5.85546875" style="306" customWidth="1"/>
    <col min="2842" max="3072" width="9.140625" style="306"/>
    <col min="3073" max="3073" width="3" style="306" customWidth="1"/>
    <col min="3074" max="3074" width="23.85546875" style="306" customWidth="1"/>
    <col min="3075" max="3076" width="6.140625" style="306" customWidth="1"/>
    <col min="3077" max="3077" width="11.140625" style="306" customWidth="1"/>
    <col min="3078" max="3078" width="7.7109375" style="306" customWidth="1"/>
    <col min="3079" max="3079" width="11.42578125" style="306" customWidth="1"/>
    <col min="3080" max="3088" width="5.7109375" style="306" customWidth="1"/>
    <col min="3089" max="3089" width="7.5703125" style="306" customWidth="1"/>
    <col min="3090" max="3091" width="7.140625" style="306" customWidth="1"/>
    <col min="3092" max="3092" width="7.5703125" style="306" customWidth="1"/>
    <col min="3093" max="3094" width="1.42578125" style="306" customWidth="1"/>
    <col min="3095" max="3096" width="4.5703125" style="306" customWidth="1"/>
    <col min="3097" max="3097" width="5.85546875" style="306" customWidth="1"/>
    <col min="3098" max="3328" width="9.140625" style="306"/>
    <col min="3329" max="3329" width="3" style="306" customWidth="1"/>
    <col min="3330" max="3330" width="23.85546875" style="306" customWidth="1"/>
    <col min="3331" max="3332" width="6.140625" style="306" customWidth="1"/>
    <col min="3333" max="3333" width="11.140625" style="306" customWidth="1"/>
    <col min="3334" max="3334" width="7.7109375" style="306" customWidth="1"/>
    <col min="3335" max="3335" width="11.42578125" style="306" customWidth="1"/>
    <col min="3336" max="3344" width="5.7109375" style="306" customWidth="1"/>
    <col min="3345" max="3345" width="7.5703125" style="306" customWidth="1"/>
    <col min="3346" max="3347" width="7.140625" style="306" customWidth="1"/>
    <col min="3348" max="3348" width="7.5703125" style="306" customWidth="1"/>
    <col min="3349" max="3350" width="1.42578125" style="306" customWidth="1"/>
    <col min="3351" max="3352" width="4.5703125" style="306" customWidth="1"/>
    <col min="3353" max="3353" width="5.85546875" style="306" customWidth="1"/>
    <col min="3354" max="3584" width="9.140625" style="306"/>
    <col min="3585" max="3585" width="3" style="306" customWidth="1"/>
    <col min="3586" max="3586" width="23.85546875" style="306" customWidth="1"/>
    <col min="3587" max="3588" width="6.140625" style="306" customWidth="1"/>
    <col min="3589" max="3589" width="11.140625" style="306" customWidth="1"/>
    <col min="3590" max="3590" width="7.7109375" style="306" customWidth="1"/>
    <col min="3591" max="3591" width="11.42578125" style="306" customWidth="1"/>
    <col min="3592" max="3600" width="5.7109375" style="306" customWidth="1"/>
    <col min="3601" max="3601" width="7.5703125" style="306" customWidth="1"/>
    <col min="3602" max="3603" width="7.140625" style="306" customWidth="1"/>
    <col min="3604" max="3604" width="7.5703125" style="306" customWidth="1"/>
    <col min="3605" max="3606" width="1.42578125" style="306" customWidth="1"/>
    <col min="3607" max="3608" width="4.5703125" style="306" customWidth="1"/>
    <col min="3609" max="3609" width="5.85546875" style="306" customWidth="1"/>
    <col min="3610" max="3840" width="9.140625" style="306"/>
    <col min="3841" max="3841" width="3" style="306" customWidth="1"/>
    <col min="3842" max="3842" width="23.85546875" style="306" customWidth="1"/>
    <col min="3843" max="3844" width="6.140625" style="306" customWidth="1"/>
    <col min="3845" max="3845" width="11.140625" style="306" customWidth="1"/>
    <col min="3846" max="3846" width="7.7109375" style="306" customWidth="1"/>
    <col min="3847" max="3847" width="11.42578125" style="306" customWidth="1"/>
    <col min="3848" max="3856" width="5.7109375" style="306" customWidth="1"/>
    <col min="3857" max="3857" width="7.5703125" style="306" customWidth="1"/>
    <col min="3858" max="3859" width="7.140625" style="306" customWidth="1"/>
    <col min="3860" max="3860" width="7.5703125" style="306" customWidth="1"/>
    <col min="3861" max="3862" width="1.42578125" style="306" customWidth="1"/>
    <col min="3863" max="3864" width="4.5703125" style="306" customWidth="1"/>
    <col min="3865" max="3865" width="5.85546875" style="306" customWidth="1"/>
    <col min="3866" max="4096" width="9.140625" style="306"/>
    <col min="4097" max="4097" width="3" style="306" customWidth="1"/>
    <col min="4098" max="4098" width="23.85546875" style="306" customWidth="1"/>
    <col min="4099" max="4100" width="6.140625" style="306" customWidth="1"/>
    <col min="4101" max="4101" width="11.140625" style="306" customWidth="1"/>
    <col min="4102" max="4102" width="7.7109375" style="306" customWidth="1"/>
    <col min="4103" max="4103" width="11.42578125" style="306" customWidth="1"/>
    <col min="4104" max="4112" width="5.7109375" style="306" customWidth="1"/>
    <col min="4113" max="4113" width="7.5703125" style="306" customWidth="1"/>
    <col min="4114" max="4115" width="7.140625" style="306" customWidth="1"/>
    <col min="4116" max="4116" width="7.5703125" style="306" customWidth="1"/>
    <col min="4117" max="4118" width="1.42578125" style="306" customWidth="1"/>
    <col min="4119" max="4120" width="4.5703125" style="306" customWidth="1"/>
    <col min="4121" max="4121" width="5.85546875" style="306" customWidth="1"/>
    <col min="4122" max="4352" width="9.140625" style="306"/>
    <col min="4353" max="4353" width="3" style="306" customWidth="1"/>
    <col min="4354" max="4354" width="23.85546875" style="306" customWidth="1"/>
    <col min="4355" max="4356" width="6.140625" style="306" customWidth="1"/>
    <col min="4357" max="4357" width="11.140625" style="306" customWidth="1"/>
    <col min="4358" max="4358" width="7.7109375" style="306" customWidth="1"/>
    <col min="4359" max="4359" width="11.42578125" style="306" customWidth="1"/>
    <col min="4360" max="4368" width="5.7109375" style="306" customWidth="1"/>
    <col min="4369" max="4369" width="7.5703125" style="306" customWidth="1"/>
    <col min="4370" max="4371" width="7.140625" style="306" customWidth="1"/>
    <col min="4372" max="4372" width="7.5703125" style="306" customWidth="1"/>
    <col min="4373" max="4374" width="1.42578125" style="306" customWidth="1"/>
    <col min="4375" max="4376" width="4.5703125" style="306" customWidth="1"/>
    <col min="4377" max="4377" width="5.85546875" style="306" customWidth="1"/>
    <col min="4378" max="4608" width="9.140625" style="306"/>
    <col min="4609" max="4609" width="3" style="306" customWidth="1"/>
    <col min="4610" max="4610" width="23.85546875" style="306" customWidth="1"/>
    <col min="4611" max="4612" width="6.140625" style="306" customWidth="1"/>
    <col min="4613" max="4613" width="11.140625" style="306" customWidth="1"/>
    <col min="4614" max="4614" width="7.7109375" style="306" customWidth="1"/>
    <col min="4615" max="4615" width="11.42578125" style="306" customWidth="1"/>
    <col min="4616" max="4624" width="5.7109375" style="306" customWidth="1"/>
    <col min="4625" max="4625" width="7.5703125" style="306" customWidth="1"/>
    <col min="4626" max="4627" width="7.140625" style="306" customWidth="1"/>
    <col min="4628" max="4628" width="7.5703125" style="306" customWidth="1"/>
    <col min="4629" max="4630" width="1.42578125" style="306" customWidth="1"/>
    <col min="4631" max="4632" width="4.5703125" style="306" customWidth="1"/>
    <col min="4633" max="4633" width="5.85546875" style="306" customWidth="1"/>
    <col min="4634" max="4864" width="9.140625" style="306"/>
    <col min="4865" max="4865" width="3" style="306" customWidth="1"/>
    <col min="4866" max="4866" width="23.85546875" style="306" customWidth="1"/>
    <col min="4867" max="4868" width="6.140625" style="306" customWidth="1"/>
    <col min="4869" max="4869" width="11.140625" style="306" customWidth="1"/>
    <col min="4870" max="4870" width="7.7109375" style="306" customWidth="1"/>
    <col min="4871" max="4871" width="11.42578125" style="306" customWidth="1"/>
    <col min="4872" max="4880" width="5.7109375" style="306" customWidth="1"/>
    <col min="4881" max="4881" width="7.5703125" style="306" customWidth="1"/>
    <col min="4882" max="4883" width="7.140625" style="306" customWidth="1"/>
    <col min="4884" max="4884" width="7.5703125" style="306" customWidth="1"/>
    <col min="4885" max="4886" width="1.42578125" style="306" customWidth="1"/>
    <col min="4887" max="4888" width="4.5703125" style="306" customWidth="1"/>
    <col min="4889" max="4889" width="5.85546875" style="306" customWidth="1"/>
    <col min="4890" max="5120" width="9.140625" style="306"/>
    <col min="5121" max="5121" width="3" style="306" customWidth="1"/>
    <col min="5122" max="5122" width="23.85546875" style="306" customWidth="1"/>
    <col min="5123" max="5124" width="6.140625" style="306" customWidth="1"/>
    <col min="5125" max="5125" width="11.140625" style="306" customWidth="1"/>
    <col min="5126" max="5126" width="7.7109375" style="306" customWidth="1"/>
    <col min="5127" max="5127" width="11.42578125" style="306" customWidth="1"/>
    <col min="5128" max="5136" width="5.7109375" style="306" customWidth="1"/>
    <col min="5137" max="5137" width="7.5703125" style="306" customWidth="1"/>
    <col min="5138" max="5139" width="7.140625" style="306" customWidth="1"/>
    <col min="5140" max="5140" width="7.5703125" style="306" customWidth="1"/>
    <col min="5141" max="5142" width="1.42578125" style="306" customWidth="1"/>
    <col min="5143" max="5144" width="4.5703125" style="306" customWidth="1"/>
    <col min="5145" max="5145" width="5.85546875" style="306" customWidth="1"/>
    <col min="5146" max="5376" width="9.140625" style="306"/>
    <col min="5377" max="5377" width="3" style="306" customWidth="1"/>
    <col min="5378" max="5378" width="23.85546875" style="306" customWidth="1"/>
    <col min="5379" max="5380" width="6.140625" style="306" customWidth="1"/>
    <col min="5381" max="5381" width="11.140625" style="306" customWidth="1"/>
    <col min="5382" max="5382" width="7.7109375" style="306" customWidth="1"/>
    <col min="5383" max="5383" width="11.42578125" style="306" customWidth="1"/>
    <col min="5384" max="5392" width="5.7109375" style="306" customWidth="1"/>
    <col min="5393" max="5393" width="7.5703125" style="306" customWidth="1"/>
    <col min="5394" max="5395" width="7.140625" style="306" customWidth="1"/>
    <col min="5396" max="5396" width="7.5703125" style="306" customWidth="1"/>
    <col min="5397" max="5398" width="1.42578125" style="306" customWidth="1"/>
    <col min="5399" max="5400" width="4.5703125" style="306" customWidth="1"/>
    <col min="5401" max="5401" width="5.85546875" style="306" customWidth="1"/>
    <col min="5402" max="5632" width="9.140625" style="306"/>
    <col min="5633" max="5633" width="3" style="306" customWidth="1"/>
    <col min="5634" max="5634" width="23.85546875" style="306" customWidth="1"/>
    <col min="5635" max="5636" width="6.140625" style="306" customWidth="1"/>
    <col min="5637" max="5637" width="11.140625" style="306" customWidth="1"/>
    <col min="5638" max="5638" width="7.7109375" style="306" customWidth="1"/>
    <col min="5639" max="5639" width="11.42578125" style="306" customWidth="1"/>
    <col min="5640" max="5648" width="5.7109375" style="306" customWidth="1"/>
    <col min="5649" max="5649" width="7.5703125" style="306" customWidth="1"/>
    <col min="5650" max="5651" width="7.140625" style="306" customWidth="1"/>
    <col min="5652" max="5652" width="7.5703125" style="306" customWidth="1"/>
    <col min="5653" max="5654" width="1.42578125" style="306" customWidth="1"/>
    <col min="5655" max="5656" width="4.5703125" style="306" customWidth="1"/>
    <col min="5657" max="5657" width="5.85546875" style="306" customWidth="1"/>
    <col min="5658" max="5888" width="9.140625" style="306"/>
    <col min="5889" max="5889" width="3" style="306" customWidth="1"/>
    <col min="5890" max="5890" width="23.85546875" style="306" customWidth="1"/>
    <col min="5891" max="5892" width="6.140625" style="306" customWidth="1"/>
    <col min="5893" max="5893" width="11.140625" style="306" customWidth="1"/>
    <col min="5894" max="5894" width="7.7109375" style="306" customWidth="1"/>
    <col min="5895" max="5895" width="11.42578125" style="306" customWidth="1"/>
    <col min="5896" max="5904" width="5.7109375" style="306" customWidth="1"/>
    <col min="5905" max="5905" width="7.5703125" style="306" customWidth="1"/>
    <col min="5906" max="5907" width="7.140625" style="306" customWidth="1"/>
    <col min="5908" max="5908" width="7.5703125" style="306" customWidth="1"/>
    <col min="5909" max="5910" width="1.42578125" style="306" customWidth="1"/>
    <col min="5911" max="5912" width="4.5703125" style="306" customWidth="1"/>
    <col min="5913" max="5913" width="5.85546875" style="306" customWidth="1"/>
    <col min="5914" max="6144" width="9.140625" style="306"/>
    <col min="6145" max="6145" width="3" style="306" customWidth="1"/>
    <col min="6146" max="6146" width="23.85546875" style="306" customWidth="1"/>
    <col min="6147" max="6148" width="6.140625" style="306" customWidth="1"/>
    <col min="6149" max="6149" width="11.140625" style="306" customWidth="1"/>
    <col min="6150" max="6150" width="7.7109375" style="306" customWidth="1"/>
    <col min="6151" max="6151" width="11.42578125" style="306" customWidth="1"/>
    <col min="6152" max="6160" width="5.7109375" style="306" customWidth="1"/>
    <col min="6161" max="6161" width="7.5703125" style="306" customWidth="1"/>
    <col min="6162" max="6163" width="7.140625" style="306" customWidth="1"/>
    <col min="6164" max="6164" width="7.5703125" style="306" customWidth="1"/>
    <col min="6165" max="6166" width="1.42578125" style="306" customWidth="1"/>
    <col min="6167" max="6168" width="4.5703125" style="306" customWidth="1"/>
    <col min="6169" max="6169" width="5.85546875" style="306" customWidth="1"/>
    <col min="6170" max="6400" width="9.140625" style="306"/>
    <col min="6401" max="6401" width="3" style="306" customWidth="1"/>
    <col min="6402" max="6402" width="23.85546875" style="306" customWidth="1"/>
    <col min="6403" max="6404" width="6.140625" style="306" customWidth="1"/>
    <col min="6405" max="6405" width="11.140625" style="306" customWidth="1"/>
    <col min="6406" max="6406" width="7.7109375" style="306" customWidth="1"/>
    <col min="6407" max="6407" width="11.42578125" style="306" customWidth="1"/>
    <col min="6408" max="6416" width="5.7109375" style="306" customWidth="1"/>
    <col min="6417" max="6417" width="7.5703125" style="306" customWidth="1"/>
    <col min="6418" max="6419" width="7.140625" style="306" customWidth="1"/>
    <col min="6420" max="6420" width="7.5703125" style="306" customWidth="1"/>
    <col min="6421" max="6422" width="1.42578125" style="306" customWidth="1"/>
    <col min="6423" max="6424" width="4.5703125" style="306" customWidth="1"/>
    <col min="6425" max="6425" width="5.85546875" style="306" customWidth="1"/>
    <col min="6426" max="6656" width="9.140625" style="306"/>
    <col min="6657" max="6657" width="3" style="306" customWidth="1"/>
    <col min="6658" max="6658" width="23.85546875" style="306" customWidth="1"/>
    <col min="6659" max="6660" width="6.140625" style="306" customWidth="1"/>
    <col min="6661" max="6661" width="11.140625" style="306" customWidth="1"/>
    <col min="6662" max="6662" width="7.7109375" style="306" customWidth="1"/>
    <col min="6663" max="6663" width="11.42578125" style="306" customWidth="1"/>
    <col min="6664" max="6672" width="5.7109375" style="306" customWidth="1"/>
    <col min="6673" max="6673" width="7.5703125" style="306" customWidth="1"/>
    <col min="6674" max="6675" width="7.140625" style="306" customWidth="1"/>
    <col min="6676" max="6676" width="7.5703125" style="306" customWidth="1"/>
    <col min="6677" max="6678" width="1.42578125" style="306" customWidth="1"/>
    <col min="6679" max="6680" width="4.5703125" style="306" customWidth="1"/>
    <col min="6681" max="6681" width="5.85546875" style="306" customWidth="1"/>
    <col min="6682" max="6912" width="9.140625" style="306"/>
    <col min="6913" max="6913" width="3" style="306" customWidth="1"/>
    <col min="6914" max="6914" width="23.85546875" style="306" customWidth="1"/>
    <col min="6915" max="6916" width="6.140625" style="306" customWidth="1"/>
    <col min="6917" max="6917" width="11.140625" style="306" customWidth="1"/>
    <col min="6918" max="6918" width="7.7109375" style="306" customWidth="1"/>
    <col min="6919" max="6919" width="11.42578125" style="306" customWidth="1"/>
    <col min="6920" max="6928" width="5.7109375" style="306" customWidth="1"/>
    <col min="6929" max="6929" width="7.5703125" style="306" customWidth="1"/>
    <col min="6930" max="6931" width="7.140625" style="306" customWidth="1"/>
    <col min="6932" max="6932" width="7.5703125" style="306" customWidth="1"/>
    <col min="6933" max="6934" width="1.42578125" style="306" customWidth="1"/>
    <col min="6935" max="6936" width="4.5703125" style="306" customWidth="1"/>
    <col min="6937" max="6937" width="5.85546875" style="306" customWidth="1"/>
    <col min="6938" max="7168" width="9.140625" style="306"/>
    <col min="7169" max="7169" width="3" style="306" customWidth="1"/>
    <col min="7170" max="7170" width="23.85546875" style="306" customWidth="1"/>
    <col min="7171" max="7172" width="6.140625" style="306" customWidth="1"/>
    <col min="7173" max="7173" width="11.140625" style="306" customWidth="1"/>
    <col min="7174" max="7174" width="7.7109375" style="306" customWidth="1"/>
    <col min="7175" max="7175" width="11.42578125" style="306" customWidth="1"/>
    <col min="7176" max="7184" width="5.7109375" style="306" customWidth="1"/>
    <col min="7185" max="7185" width="7.5703125" style="306" customWidth="1"/>
    <col min="7186" max="7187" width="7.140625" style="306" customWidth="1"/>
    <col min="7188" max="7188" width="7.5703125" style="306" customWidth="1"/>
    <col min="7189" max="7190" width="1.42578125" style="306" customWidth="1"/>
    <col min="7191" max="7192" width="4.5703125" style="306" customWidth="1"/>
    <col min="7193" max="7193" width="5.85546875" style="306" customWidth="1"/>
    <col min="7194" max="7424" width="9.140625" style="306"/>
    <col min="7425" max="7425" width="3" style="306" customWidth="1"/>
    <col min="7426" max="7426" width="23.85546875" style="306" customWidth="1"/>
    <col min="7427" max="7428" width="6.140625" style="306" customWidth="1"/>
    <col min="7429" max="7429" width="11.140625" style="306" customWidth="1"/>
    <col min="7430" max="7430" width="7.7109375" style="306" customWidth="1"/>
    <col min="7431" max="7431" width="11.42578125" style="306" customWidth="1"/>
    <col min="7432" max="7440" width="5.7109375" style="306" customWidth="1"/>
    <col min="7441" max="7441" width="7.5703125" style="306" customWidth="1"/>
    <col min="7442" max="7443" width="7.140625" style="306" customWidth="1"/>
    <col min="7444" max="7444" width="7.5703125" style="306" customWidth="1"/>
    <col min="7445" max="7446" width="1.42578125" style="306" customWidth="1"/>
    <col min="7447" max="7448" width="4.5703125" style="306" customWidth="1"/>
    <col min="7449" max="7449" width="5.85546875" style="306" customWidth="1"/>
    <col min="7450" max="7680" width="9.140625" style="306"/>
    <col min="7681" max="7681" width="3" style="306" customWidth="1"/>
    <col min="7682" max="7682" width="23.85546875" style="306" customWidth="1"/>
    <col min="7683" max="7684" width="6.140625" style="306" customWidth="1"/>
    <col min="7685" max="7685" width="11.140625" style="306" customWidth="1"/>
    <col min="7686" max="7686" width="7.7109375" style="306" customWidth="1"/>
    <col min="7687" max="7687" width="11.42578125" style="306" customWidth="1"/>
    <col min="7688" max="7696" width="5.7109375" style="306" customWidth="1"/>
    <col min="7697" max="7697" width="7.5703125" style="306" customWidth="1"/>
    <col min="7698" max="7699" width="7.140625" style="306" customWidth="1"/>
    <col min="7700" max="7700" width="7.5703125" style="306" customWidth="1"/>
    <col min="7701" max="7702" width="1.42578125" style="306" customWidth="1"/>
    <col min="7703" max="7704" width="4.5703125" style="306" customWidth="1"/>
    <col min="7705" max="7705" width="5.85546875" style="306" customWidth="1"/>
    <col min="7706" max="7936" width="9.140625" style="306"/>
    <col min="7937" max="7937" width="3" style="306" customWidth="1"/>
    <col min="7938" max="7938" width="23.85546875" style="306" customWidth="1"/>
    <col min="7939" max="7940" width="6.140625" style="306" customWidth="1"/>
    <col min="7941" max="7941" width="11.140625" style="306" customWidth="1"/>
    <col min="7942" max="7942" width="7.7109375" style="306" customWidth="1"/>
    <col min="7943" max="7943" width="11.42578125" style="306" customWidth="1"/>
    <col min="7944" max="7952" width="5.7109375" style="306" customWidth="1"/>
    <col min="7953" max="7953" width="7.5703125" style="306" customWidth="1"/>
    <col min="7954" max="7955" width="7.140625" style="306" customWidth="1"/>
    <col min="7956" max="7956" width="7.5703125" style="306" customWidth="1"/>
    <col min="7957" max="7958" width="1.42578125" style="306" customWidth="1"/>
    <col min="7959" max="7960" width="4.5703125" style="306" customWidth="1"/>
    <col min="7961" max="7961" width="5.85546875" style="306" customWidth="1"/>
    <col min="7962" max="8192" width="9.140625" style="306"/>
    <col min="8193" max="8193" width="3" style="306" customWidth="1"/>
    <col min="8194" max="8194" width="23.85546875" style="306" customWidth="1"/>
    <col min="8195" max="8196" width="6.140625" style="306" customWidth="1"/>
    <col min="8197" max="8197" width="11.140625" style="306" customWidth="1"/>
    <col min="8198" max="8198" width="7.7109375" style="306" customWidth="1"/>
    <col min="8199" max="8199" width="11.42578125" style="306" customWidth="1"/>
    <col min="8200" max="8208" width="5.7109375" style="306" customWidth="1"/>
    <col min="8209" max="8209" width="7.5703125" style="306" customWidth="1"/>
    <col min="8210" max="8211" width="7.140625" style="306" customWidth="1"/>
    <col min="8212" max="8212" width="7.5703125" style="306" customWidth="1"/>
    <col min="8213" max="8214" width="1.42578125" style="306" customWidth="1"/>
    <col min="8215" max="8216" width="4.5703125" style="306" customWidth="1"/>
    <col min="8217" max="8217" width="5.85546875" style="306" customWidth="1"/>
    <col min="8218" max="8448" width="9.140625" style="306"/>
    <col min="8449" max="8449" width="3" style="306" customWidth="1"/>
    <col min="8450" max="8450" width="23.85546875" style="306" customWidth="1"/>
    <col min="8451" max="8452" width="6.140625" style="306" customWidth="1"/>
    <col min="8453" max="8453" width="11.140625" style="306" customWidth="1"/>
    <col min="8454" max="8454" width="7.7109375" style="306" customWidth="1"/>
    <col min="8455" max="8455" width="11.42578125" style="306" customWidth="1"/>
    <col min="8456" max="8464" width="5.7109375" style="306" customWidth="1"/>
    <col min="8465" max="8465" width="7.5703125" style="306" customWidth="1"/>
    <col min="8466" max="8467" width="7.140625" style="306" customWidth="1"/>
    <col min="8468" max="8468" width="7.5703125" style="306" customWidth="1"/>
    <col min="8469" max="8470" width="1.42578125" style="306" customWidth="1"/>
    <col min="8471" max="8472" width="4.5703125" style="306" customWidth="1"/>
    <col min="8473" max="8473" width="5.85546875" style="306" customWidth="1"/>
    <col min="8474" max="8704" width="9.140625" style="306"/>
    <col min="8705" max="8705" width="3" style="306" customWidth="1"/>
    <col min="8706" max="8706" width="23.85546875" style="306" customWidth="1"/>
    <col min="8707" max="8708" width="6.140625" style="306" customWidth="1"/>
    <col min="8709" max="8709" width="11.140625" style="306" customWidth="1"/>
    <col min="8710" max="8710" width="7.7109375" style="306" customWidth="1"/>
    <col min="8711" max="8711" width="11.42578125" style="306" customWidth="1"/>
    <col min="8712" max="8720" width="5.7109375" style="306" customWidth="1"/>
    <col min="8721" max="8721" width="7.5703125" style="306" customWidth="1"/>
    <col min="8722" max="8723" width="7.140625" style="306" customWidth="1"/>
    <col min="8724" max="8724" width="7.5703125" style="306" customWidth="1"/>
    <col min="8725" max="8726" width="1.42578125" style="306" customWidth="1"/>
    <col min="8727" max="8728" width="4.5703125" style="306" customWidth="1"/>
    <col min="8729" max="8729" width="5.85546875" style="306" customWidth="1"/>
    <col min="8730" max="8960" width="9.140625" style="306"/>
    <col min="8961" max="8961" width="3" style="306" customWidth="1"/>
    <col min="8962" max="8962" width="23.85546875" style="306" customWidth="1"/>
    <col min="8963" max="8964" width="6.140625" style="306" customWidth="1"/>
    <col min="8965" max="8965" width="11.140625" style="306" customWidth="1"/>
    <col min="8966" max="8966" width="7.7109375" style="306" customWidth="1"/>
    <col min="8967" max="8967" width="11.42578125" style="306" customWidth="1"/>
    <col min="8968" max="8976" width="5.7109375" style="306" customWidth="1"/>
    <col min="8977" max="8977" width="7.5703125" style="306" customWidth="1"/>
    <col min="8978" max="8979" width="7.140625" style="306" customWidth="1"/>
    <col min="8980" max="8980" width="7.5703125" style="306" customWidth="1"/>
    <col min="8981" max="8982" width="1.42578125" style="306" customWidth="1"/>
    <col min="8983" max="8984" width="4.5703125" style="306" customWidth="1"/>
    <col min="8985" max="8985" width="5.85546875" style="306" customWidth="1"/>
    <col min="8986" max="9216" width="9.140625" style="306"/>
    <col min="9217" max="9217" width="3" style="306" customWidth="1"/>
    <col min="9218" max="9218" width="23.85546875" style="306" customWidth="1"/>
    <col min="9219" max="9220" width="6.140625" style="306" customWidth="1"/>
    <col min="9221" max="9221" width="11.140625" style="306" customWidth="1"/>
    <col min="9222" max="9222" width="7.7109375" style="306" customWidth="1"/>
    <col min="9223" max="9223" width="11.42578125" style="306" customWidth="1"/>
    <col min="9224" max="9232" width="5.7109375" style="306" customWidth="1"/>
    <col min="9233" max="9233" width="7.5703125" style="306" customWidth="1"/>
    <col min="9234" max="9235" width="7.140625" style="306" customWidth="1"/>
    <col min="9236" max="9236" width="7.5703125" style="306" customWidth="1"/>
    <col min="9237" max="9238" width="1.42578125" style="306" customWidth="1"/>
    <col min="9239" max="9240" width="4.5703125" style="306" customWidth="1"/>
    <col min="9241" max="9241" width="5.85546875" style="306" customWidth="1"/>
    <col min="9242" max="9472" width="9.140625" style="306"/>
    <col min="9473" max="9473" width="3" style="306" customWidth="1"/>
    <col min="9474" max="9474" width="23.85546875" style="306" customWidth="1"/>
    <col min="9475" max="9476" width="6.140625" style="306" customWidth="1"/>
    <col min="9477" max="9477" width="11.140625" style="306" customWidth="1"/>
    <col min="9478" max="9478" width="7.7109375" style="306" customWidth="1"/>
    <col min="9479" max="9479" width="11.42578125" style="306" customWidth="1"/>
    <col min="9480" max="9488" width="5.7109375" style="306" customWidth="1"/>
    <col min="9489" max="9489" width="7.5703125" style="306" customWidth="1"/>
    <col min="9490" max="9491" width="7.140625" style="306" customWidth="1"/>
    <col min="9492" max="9492" width="7.5703125" style="306" customWidth="1"/>
    <col min="9493" max="9494" width="1.42578125" style="306" customWidth="1"/>
    <col min="9495" max="9496" width="4.5703125" style="306" customWidth="1"/>
    <col min="9497" max="9497" width="5.85546875" style="306" customWidth="1"/>
    <col min="9498" max="9728" width="9.140625" style="306"/>
    <col min="9729" max="9729" width="3" style="306" customWidth="1"/>
    <col min="9730" max="9730" width="23.85546875" style="306" customWidth="1"/>
    <col min="9731" max="9732" width="6.140625" style="306" customWidth="1"/>
    <col min="9733" max="9733" width="11.140625" style="306" customWidth="1"/>
    <col min="9734" max="9734" width="7.7109375" style="306" customWidth="1"/>
    <col min="9735" max="9735" width="11.42578125" style="306" customWidth="1"/>
    <col min="9736" max="9744" width="5.7109375" style="306" customWidth="1"/>
    <col min="9745" max="9745" width="7.5703125" style="306" customWidth="1"/>
    <col min="9746" max="9747" width="7.140625" style="306" customWidth="1"/>
    <col min="9748" max="9748" width="7.5703125" style="306" customWidth="1"/>
    <col min="9749" max="9750" width="1.42578125" style="306" customWidth="1"/>
    <col min="9751" max="9752" width="4.5703125" style="306" customWidth="1"/>
    <col min="9753" max="9753" width="5.85546875" style="306" customWidth="1"/>
    <col min="9754" max="9984" width="9.140625" style="306"/>
    <col min="9985" max="9985" width="3" style="306" customWidth="1"/>
    <col min="9986" max="9986" width="23.85546875" style="306" customWidth="1"/>
    <col min="9987" max="9988" width="6.140625" style="306" customWidth="1"/>
    <col min="9989" max="9989" width="11.140625" style="306" customWidth="1"/>
    <col min="9990" max="9990" width="7.7109375" style="306" customWidth="1"/>
    <col min="9991" max="9991" width="11.42578125" style="306" customWidth="1"/>
    <col min="9992" max="10000" width="5.7109375" style="306" customWidth="1"/>
    <col min="10001" max="10001" width="7.5703125" style="306" customWidth="1"/>
    <col min="10002" max="10003" width="7.140625" style="306" customWidth="1"/>
    <col min="10004" max="10004" width="7.5703125" style="306" customWidth="1"/>
    <col min="10005" max="10006" width="1.42578125" style="306" customWidth="1"/>
    <col min="10007" max="10008" width="4.5703125" style="306" customWidth="1"/>
    <col min="10009" max="10009" width="5.85546875" style="306" customWidth="1"/>
    <col min="10010" max="10240" width="9.140625" style="306"/>
    <col min="10241" max="10241" width="3" style="306" customWidth="1"/>
    <col min="10242" max="10242" width="23.85546875" style="306" customWidth="1"/>
    <col min="10243" max="10244" width="6.140625" style="306" customWidth="1"/>
    <col min="10245" max="10245" width="11.140625" style="306" customWidth="1"/>
    <col min="10246" max="10246" width="7.7109375" style="306" customWidth="1"/>
    <col min="10247" max="10247" width="11.42578125" style="306" customWidth="1"/>
    <col min="10248" max="10256" width="5.7109375" style="306" customWidth="1"/>
    <col min="10257" max="10257" width="7.5703125" style="306" customWidth="1"/>
    <col min="10258" max="10259" width="7.140625" style="306" customWidth="1"/>
    <col min="10260" max="10260" width="7.5703125" style="306" customWidth="1"/>
    <col min="10261" max="10262" width="1.42578125" style="306" customWidth="1"/>
    <col min="10263" max="10264" width="4.5703125" style="306" customWidth="1"/>
    <col min="10265" max="10265" width="5.85546875" style="306" customWidth="1"/>
    <col min="10266" max="10496" width="9.140625" style="306"/>
    <col min="10497" max="10497" width="3" style="306" customWidth="1"/>
    <col min="10498" max="10498" width="23.85546875" style="306" customWidth="1"/>
    <col min="10499" max="10500" width="6.140625" style="306" customWidth="1"/>
    <col min="10501" max="10501" width="11.140625" style="306" customWidth="1"/>
    <col min="10502" max="10502" width="7.7109375" style="306" customWidth="1"/>
    <col min="10503" max="10503" width="11.42578125" style="306" customWidth="1"/>
    <col min="10504" max="10512" width="5.7109375" style="306" customWidth="1"/>
    <col min="10513" max="10513" width="7.5703125" style="306" customWidth="1"/>
    <col min="10514" max="10515" width="7.140625" style="306" customWidth="1"/>
    <col min="10516" max="10516" width="7.5703125" style="306" customWidth="1"/>
    <col min="10517" max="10518" width="1.42578125" style="306" customWidth="1"/>
    <col min="10519" max="10520" width="4.5703125" style="306" customWidth="1"/>
    <col min="10521" max="10521" width="5.85546875" style="306" customWidth="1"/>
    <col min="10522" max="10752" width="9.140625" style="306"/>
    <col min="10753" max="10753" width="3" style="306" customWidth="1"/>
    <col min="10754" max="10754" width="23.85546875" style="306" customWidth="1"/>
    <col min="10755" max="10756" width="6.140625" style="306" customWidth="1"/>
    <col min="10757" max="10757" width="11.140625" style="306" customWidth="1"/>
    <col min="10758" max="10758" width="7.7109375" style="306" customWidth="1"/>
    <col min="10759" max="10759" width="11.42578125" style="306" customWidth="1"/>
    <col min="10760" max="10768" width="5.7109375" style="306" customWidth="1"/>
    <col min="10769" max="10769" width="7.5703125" style="306" customWidth="1"/>
    <col min="10770" max="10771" width="7.140625" style="306" customWidth="1"/>
    <col min="10772" max="10772" width="7.5703125" style="306" customWidth="1"/>
    <col min="10773" max="10774" width="1.42578125" style="306" customWidth="1"/>
    <col min="10775" max="10776" width="4.5703125" style="306" customWidth="1"/>
    <col min="10777" max="10777" width="5.85546875" style="306" customWidth="1"/>
    <col min="10778" max="11008" width="9.140625" style="306"/>
    <col min="11009" max="11009" width="3" style="306" customWidth="1"/>
    <col min="11010" max="11010" width="23.85546875" style="306" customWidth="1"/>
    <col min="11011" max="11012" width="6.140625" style="306" customWidth="1"/>
    <col min="11013" max="11013" width="11.140625" style="306" customWidth="1"/>
    <col min="11014" max="11014" width="7.7109375" style="306" customWidth="1"/>
    <col min="11015" max="11015" width="11.42578125" style="306" customWidth="1"/>
    <col min="11016" max="11024" width="5.7109375" style="306" customWidth="1"/>
    <col min="11025" max="11025" width="7.5703125" style="306" customWidth="1"/>
    <col min="11026" max="11027" width="7.140625" style="306" customWidth="1"/>
    <col min="11028" max="11028" width="7.5703125" style="306" customWidth="1"/>
    <col min="11029" max="11030" width="1.42578125" style="306" customWidth="1"/>
    <col min="11031" max="11032" width="4.5703125" style="306" customWidth="1"/>
    <col min="11033" max="11033" width="5.85546875" style="306" customWidth="1"/>
    <col min="11034" max="11264" width="9.140625" style="306"/>
    <col min="11265" max="11265" width="3" style="306" customWidth="1"/>
    <col min="11266" max="11266" width="23.85546875" style="306" customWidth="1"/>
    <col min="11267" max="11268" width="6.140625" style="306" customWidth="1"/>
    <col min="11269" max="11269" width="11.140625" style="306" customWidth="1"/>
    <col min="11270" max="11270" width="7.7109375" style="306" customWidth="1"/>
    <col min="11271" max="11271" width="11.42578125" style="306" customWidth="1"/>
    <col min="11272" max="11280" width="5.7109375" style="306" customWidth="1"/>
    <col min="11281" max="11281" width="7.5703125" style="306" customWidth="1"/>
    <col min="11282" max="11283" width="7.140625" style="306" customWidth="1"/>
    <col min="11284" max="11284" width="7.5703125" style="306" customWidth="1"/>
    <col min="11285" max="11286" width="1.42578125" style="306" customWidth="1"/>
    <col min="11287" max="11288" width="4.5703125" style="306" customWidth="1"/>
    <col min="11289" max="11289" width="5.85546875" style="306" customWidth="1"/>
    <col min="11290" max="11520" width="9.140625" style="306"/>
    <col min="11521" max="11521" width="3" style="306" customWidth="1"/>
    <col min="11522" max="11522" width="23.85546875" style="306" customWidth="1"/>
    <col min="11523" max="11524" width="6.140625" style="306" customWidth="1"/>
    <col min="11525" max="11525" width="11.140625" style="306" customWidth="1"/>
    <col min="11526" max="11526" width="7.7109375" style="306" customWidth="1"/>
    <col min="11527" max="11527" width="11.42578125" style="306" customWidth="1"/>
    <col min="11528" max="11536" width="5.7109375" style="306" customWidth="1"/>
    <col min="11537" max="11537" width="7.5703125" style="306" customWidth="1"/>
    <col min="11538" max="11539" width="7.140625" style="306" customWidth="1"/>
    <col min="11540" max="11540" width="7.5703125" style="306" customWidth="1"/>
    <col min="11541" max="11542" width="1.42578125" style="306" customWidth="1"/>
    <col min="11543" max="11544" width="4.5703125" style="306" customWidth="1"/>
    <col min="11545" max="11545" width="5.85546875" style="306" customWidth="1"/>
    <col min="11546" max="11776" width="9.140625" style="306"/>
    <col min="11777" max="11777" width="3" style="306" customWidth="1"/>
    <col min="11778" max="11778" width="23.85546875" style="306" customWidth="1"/>
    <col min="11779" max="11780" width="6.140625" style="306" customWidth="1"/>
    <col min="11781" max="11781" width="11.140625" style="306" customWidth="1"/>
    <col min="11782" max="11782" width="7.7109375" style="306" customWidth="1"/>
    <col min="11783" max="11783" width="11.42578125" style="306" customWidth="1"/>
    <col min="11784" max="11792" width="5.7109375" style="306" customWidth="1"/>
    <col min="11793" max="11793" width="7.5703125" style="306" customWidth="1"/>
    <col min="11794" max="11795" width="7.140625" style="306" customWidth="1"/>
    <col min="11796" max="11796" width="7.5703125" style="306" customWidth="1"/>
    <col min="11797" max="11798" width="1.42578125" style="306" customWidth="1"/>
    <col min="11799" max="11800" width="4.5703125" style="306" customWidth="1"/>
    <col min="11801" max="11801" width="5.85546875" style="306" customWidth="1"/>
    <col min="11802" max="12032" width="9.140625" style="306"/>
    <col min="12033" max="12033" width="3" style="306" customWidth="1"/>
    <col min="12034" max="12034" width="23.85546875" style="306" customWidth="1"/>
    <col min="12035" max="12036" width="6.140625" style="306" customWidth="1"/>
    <col min="12037" max="12037" width="11.140625" style="306" customWidth="1"/>
    <col min="12038" max="12038" width="7.7109375" style="306" customWidth="1"/>
    <col min="12039" max="12039" width="11.42578125" style="306" customWidth="1"/>
    <col min="12040" max="12048" width="5.7109375" style="306" customWidth="1"/>
    <col min="12049" max="12049" width="7.5703125" style="306" customWidth="1"/>
    <col min="12050" max="12051" width="7.140625" style="306" customWidth="1"/>
    <col min="12052" max="12052" width="7.5703125" style="306" customWidth="1"/>
    <col min="12053" max="12054" width="1.42578125" style="306" customWidth="1"/>
    <col min="12055" max="12056" width="4.5703125" style="306" customWidth="1"/>
    <col min="12057" max="12057" width="5.85546875" style="306" customWidth="1"/>
    <col min="12058" max="12288" width="9.140625" style="306"/>
    <col min="12289" max="12289" width="3" style="306" customWidth="1"/>
    <col min="12290" max="12290" width="23.85546875" style="306" customWidth="1"/>
    <col min="12291" max="12292" width="6.140625" style="306" customWidth="1"/>
    <col min="12293" max="12293" width="11.140625" style="306" customWidth="1"/>
    <col min="12294" max="12294" width="7.7109375" style="306" customWidth="1"/>
    <col min="12295" max="12295" width="11.42578125" style="306" customWidth="1"/>
    <col min="12296" max="12304" width="5.7109375" style="306" customWidth="1"/>
    <col min="12305" max="12305" width="7.5703125" style="306" customWidth="1"/>
    <col min="12306" max="12307" width="7.140625" style="306" customWidth="1"/>
    <col min="12308" max="12308" width="7.5703125" style="306" customWidth="1"/>
    <col min="12309" max="12310" width="1.42578125" style="306" customWidth="1"/>
    <col min="12311" max="12312" width="4.5703125" style="306" customWidth="1"/>
    <col min="12313" max="12313" width="5.85546875" style="306" customWidth="1"/>
    <col min="12314" max="12544" width="9.140625" style="306"/>
    <col min="12545" max="12545" width="3" style="306" customWidth="1"/>
    <col min="12546" max="12546" width="23.85546875" style="306" customWidth="1"/>
    <col min="12547" max="12548" width="6.140625" style="306" customWidth="1"/>
    <col min="12549" max="12549" width="11.140625" style="306" customWidth="1"/>
    <col min="12550" max="12550" width="7.7109375" style="306" customWidth="1"/>
    <col min="12551" max="12551" width="11.42578125" style="306" customWidth="1"/>
    <col min="12552" max="12560" width="5.7109375" style="306" customWidth="1"/>
    <col min="12561" max="12561" width="7.5703125" style="306" customWidth="1"/>
    <col min="12562" max="12563" width="7.140625" style="306" customWidth="1"/>
    <col min="12564" max="12564" width="7.5703125" style="306" customWidth="1"/>
    <col min="12565" max="12566" width="1.42578125" style="306" customWidth="1"/>
    <col min="12567" max="12568" width="4.5703125" style="306" customWidth="1"/>
    <col min="12569" max="12569" width="5.85546875" style="306" customWidth="1"/>
    <col min="12570" max="12800" width="9.140625" style="306"/>
    <col min="12801" max="12801" width="3" style="306" customWidth="1"/>
    <col min="12802" max="12802" width="23.85546875" style="306" customWidth="1"/>
    <col min="12803" max="12804" width="6.140625" style="306" customWidth="1"/>
    <col min="12805" max="12805" width="11.140625" style="306" customWidth="1"/>
    <col min="12806" max="12806" width="7.7109375" style="306" customWidth="1"/>
    <col min="12807" max="12807" width="11.42578125" style="306" customWidth="1"/>
    <col min="12808" max="12816" width="5.7109375" style="306" customWidth="1"/>
    <col min="12817" max="12817" width="7.5703125" style="306" customWidth="1"/>
    <col min="12818" max="12819" width="7.140625" style="306" customWidth="1"/>
    <col min="12820" max="12820" width="7.5703125" style="306" customWidth="1"/>
    <col min="12821" max="12822" width="1.42578125" style="306" customWidth="1"/>
    <col min="12823" max="12824" width="4.5703125" style="306" customWidth="1"/>
    <col min="12825" max="12825" width="5.85546875" style="306" customWidth="1"/>
    <col min="12826" max="13056" width="9.140625" style="306"/>
    <col min="13057" max="13057" width="3" style="306" customWidth="1"/>
    <col min="13058" max="13058" width="23.85546875" style="306" customWidth="1"/>
    <col min="13059" max="13060" width="6.140625" style="306" customWidth="1"/>
    <col min="13061" max="13061" width="11.140625" style="306" customWidth="1"/>
    <col min="13062" max="13062" width="7.7109375" style="306" customWidth="1"/>
    <col min="13063" max="13063" width="11.42578125" style="306" customWidth="1"/>
    <col min="13064" max="13072" width="5.7109375" style="306" customWidth="1"/>
    <col min="13073" max="13073" width="7.5703125" style="306" customWidth="1"/>
    <col min="13074" max="13075" width="7.140625" style="306" customWidth="1"/>
    <col min="13076" max="13076" width="7.5703125" style="306" customWidth="1"/>
    <col min="13077" max="13078" width="1.42578125" style="306" customWidth="1"/>
    <col min="13079" max="13080" width="4.5703125" style="306" customWidth="1"/>
    <col min="13081" max="13081" width="5.85546875" style="306" customWidth="1"/>
    <col min="13082" max="13312" width="9.140625" style="306"/>
    <col min="13313" max="13313" width="3" style="306" customWidth="1"/>
    <col min="13314" max="13314" width="23.85546875" style="306" customWidth="1"/>
    <col min="13315" max="13316" width="6.140625" style="306" customWidth="1"/>
    <col min="13317" max="13317" width="11.140625" style="306" customWidth="1"/>
    <col min="13318" max="13318" width="7.7109375" style="306" customWidth="1"/>
    <col min="13319" max="13319" width="11.42578125" style="306" customWidth="1"/>
    <col min="13320" max="13328" width="5.7109375" style="306" customWidth="1"/>
    <col min="13329" max="13329" width="7.5703125" style="306" customWidth="1"/>
    <col min="13330" max="13331" width="7.140625" style="306" customWidth="1"/>
    <col min="13332" max="13332" width="7.5703125" style="306" customWidth="1"/>
    <col min="13333" max="13334" width="1.42578125" style="306" customWidth="1"/>
    <col min="13335" max="13336" width="4.5703125" style="306" customWidth="1"/>
    <col min="13337" max="13337" width="5.85546875" style="306" customWidth="1"/>
    <col min="13338" max="13568" width="9.140625" style="306"/>
    <col min="13569" max="13569" width="3" style="306" customWidth="1"/>
    <col min="13570" max="13570" width="23.85546875" style="306" customWidth="1"/>
    <col min="13571" max="13572" width="6.140625" style="306" customWidth="1"/>
    <col min="13573" max="13573" width="11.140625" style="306" customWidth="1"/>
    <col min="13574" max="13574" width="7.7109375" style="306" customWidth="1"/>
    <col min="13575" max="13575" width="11.42578125" style="306" customWidth="1"/>
    <col min="13576" max="13584" width="5.7109375" style="306" customWidth="1"/>
    <col min="13585" max="13585" width="7.5703125" style="306" customWidth="1"/>
    <col min="13586" max="13587" width="7.140625" style="306" customWidth="1"/>
    <col min="13588" max="13588" width="7.5703125" style="306" customWidth="1"/>
    <col min="13589" max="13590" width="1.42578125" style="306" customWidth="1"/>
    <col min="13591" max="13592" width="4.5703125" style="306" customWidth="1"/>
    <col min="13593" max="13593" width="5.85546875" style="306" customWidth="1"/>
    <col min="13594" max="13824" width="9.140625" style="306"/>
    <col min="13825" max="13825" width="3" style="306" customWidth="1"/>
    <col min="13826" max="13826" width="23.85546875" style="306" customWidth="1"/>
    <col min="13827" max="13828" width="6.140625" style="306" customWidth="1"/>
    <col min="13829" max="13829" width="11.140625" style="306" customWidth="1"/>
    <col min="13830" max="13830" width="7.7109375" style="306" customWidth="1"/>
    <col min="13831" max="13831" width="11.42578125" style="306" customWidth="1"/>
    <col min="13832" max="13840" width="5.7109375" style="306" customWidth="1"/>
    <col min="13841" max="13841" width="7.5703125" style="306" customWidth="1"/>
    <col min="13842" max="13843" width="7.140625" style="306" customWidth="1"/>
    <col min="13844" max="13844" width="7.5703125" style="306" customWidth="1"/>
    <col min="13845" max="13846" width="1.42578125" style="306" customWidth="1"/>
    <col min="13847" max="13848" width="4.5703125" style="306" customWidth="1"/>
    <col min="13849" max="13849" width="5.85546875" style="306" customWidth="1"/>
    <col min="13850" max="14080" width="9.140625" style="306"/>
    <col min="14081" max="14081" width="3" style="306" customWidth="1"/>
    <col min="14082" max="14082" width="23.85546875" style="306" customWidth="1"/>
    <col min="14083" max="14084" width="6.140625" style="306" customWidth="1"/>
    <col min="14085" max="14085" width="11.140625" style="306" customWidth="1"/>
    <col min="14086" max="14086" width="7.7109375" style="306" customWidth="1"/>
    <col min="14087" max="14087" width="11.42578125" style="306" customWidth="1"/>
    <col min="14088" max="14096" width="5.7109375" style="306" customWidth="1"/>
    <col min="14097" max="14097" width="7.5703125" style="306" customWidth="1"/>
    <col min="14098" max="14099" width="7.140625" style="306" customWidth="1"/>
    <col min="14100" max="14100" width="7.5703125" style="306" customWidth="1"/>
    <col min="14101" max="14102" width="1.42578125" style="306" customWidth="1"/>
    <col min="14103" max="14104" width="4.5703125" style="306" customWidth="1"/>
    <col min="14105" max="14105" width="5.85546875" style="306" customWidth="1"/>
    <col min="14106" max="14336" width="9.140625" style="306"/>
    <col min="14337" max="14337" width="3" style="306" customWidth="1"/>
    <col min="14338" max="14338" width="23.85546875" style="306" customWidth="1"/>
    <col min="14339" max="14340" width="6.140625" style="306" customWidth="1"/>
    <col min="14341" max="14341" width="11.140625" style="306" customWidth="1"/>
    <col min="14342" max="14342" width="7.7109375" style="306" customWidth="1"/>
    <col min="14343" max="14343" width="11.42578125" style="306" customWidth="1"/>
    <col min="14344" max="14352" width="5.7109375" style="306" customWidth="1"/>
    <col min="14353" max="14353" width="7.5703125" style="306" customWidth="1"/>
    <col min="14354" max="14355" width="7.140625" style="306" customWidth="1"/>
    <col min="14356" max="14356" width="7.5703125" style="306" customWidth="1"/>
    <col min="14357" max="14358" width="1.42578125" style="306" customWidth="1"/>
    <col min="14359" max="14360" width="4.5703125" style="306" customWidth="1"/>
    <col min="14361" max="14361" width="5.85546875" style="306" customWidth="1"/>
    <col min="14362" max="14592" width="9.140625" style="306"/>
    <col min="14593" max="14593" width="3" style="306" customWidth="1"/>
    <col min="14594" max="14594" width="23.85546875" style="306" customWidth="1"/>
    <col min="14595" max="14596" width="6.140625" style="306" customWidth="1"/>
    <col min="14597" max="14597" width="11.140625" style="306" customWidth="1"/>
    <col min="14598" max="14598" width="7.7109375" style="306" customWidth="1"/>
    <col min="14599" max="14599" width="11.42578125" style="306" customWidth="1"/>
    <col min="14600" max="14608" width="5.7109375" style="306" customWidth="1"/>
    <col min="14609" max="14609" width="7.5703125" style="306" customWidth="1"/>
    <col min="14610" max="14611" width="7.140625" style="306" customWidth="1"/>
    <col min="14612" max="14612" width="7.5703125" style="306" customWidth="1"/>
    <col min="14613" max="14614" width="1.42578125" style="306" customWidth="1"/>
    <col min="14615" max="14616" width="4.5703125" style="306" customWidth="1"/>
    <col min="14617" max="14617" width="5.85546875" style="306" customWidth="1"/>
    <col min="14618" max="14848" width="9.140625" style="306"/>
    <col min="14849" max="14849" width="3" style="306" customWidth="1"/>
    <col min="14850" max="14850" width="23.85546875" style="306" customWidth="1"/>
    <col min="14851" max="14852" width="6.140625" style="306" customWidth="1"/>
    <col min="14853" max="14853" width="11.140625" style="306" customWidth="1"/>
    <col min="14854" max="14854" width="7.7109375" style="306" customWidth="1"/>
    <col min="14855" max="14855" width="11.42578125" style="306" customWidth="1"/>
    <col min="14856" max="14864" width="5.7109375" style="306" customWidth="1"/>
    <col min="14865" max="14865" width="7.5703125" style="306" customWidth="1"/>
    <col min="14866" max="14867" width="7.140625" style="306" customWidth="1"/>
    <col min="14868" max="14868" width="7.5703125" style="306" customWidth="1"/>
    <col min="14869" max="14870" width="1.42578125" style="306" customWidth="1"/>
    <col min="14871" max="14872" width="4.5703125" style="306" customWidth="1"/>
    <col min="14873" max="14873" width="5.85546875" style="306" customWidth="1"/>
    <col min="14874" max="15104" width="9.140625" style="306"/>
    <col min="15105" max="15105" width="3" style="306" customWidth="1"/>
    <col min="15106" max="15106" width="23.85546875" style="306" customWidth="1"/>
    <col min="15107" max="15108" width="6.140625" style="306" customWidth="1"/>
    <col min="15109" max="15109" width="11.140625" style="306" customWidth="1"/>
    <col min="15110" max="15110" width="7.7109375" style="306" customWidth="1"/>
    <col min="15111" max="15111" width="11.42578125" style="306" customWidth="1"/>
    <col min="15112" max="15120" width="5.7109375" style="306" customWidth="1"/>
    <col min="15121" max="15121" width="7.5703125" style="306" customWidth="1"/>
    <col min="15122" max="15123" width="7.140625" style="306" customWidth="1"/>
    <col min="15124" max="15124" width="7.5703125" style="306" customWidth="1"/>
    <col min="15125" max="15126" width="1.42578125" style="306" customWidth="1"/>
    <col min="15127" max="15128" width="4.5703125" style="306" customWidth="1"/>
    <col min="15129" max="15129" width="5.85546875" style="306" customWidth="1"/>
    <col min="15130" max="15360" width="9.140625" style="306"/>
    <col min="15361" max="15361" width="3" style="306" customWidth="1"/>
    <col min="15362" max="15362" width="23.85546875" style="306" customWidth="1"/>
    <col min="15363" max="15364" width="6.140625" style="306" customWidth="1"/>
    <col min="15365" max="15365" width="11.140625" style="306" customWidth="1"/>
    <col min="15366" max="15366" width="7.7109375" style="306" customWidth="1"/>
    <col min="15367" max="15367" width="11.42578125" style="306" customWidth="1"/>
    <col min="15368" max="15376" width="5.7109375" style="306" customWidth="1"/>
    <col min="15377" max="15377" width="7.5703125" style="306" customWidth="1"/>
    <col min="15378" max="15379" width="7.140625" style="306" customWidth="1"/>
    <col min="15380" max="15380" width="7.5703125" style="306" customWidth="1"/>
    <col min="15381" max="15382" width="1.42578125" style="306" customWidth="1"/>
    <col min="15383" max="15384" width="4.5703125" style="306" customWidth="1"/>
    <col min="15385" max="15385" width="5.85546875" style="306" customWidth="1"/>
    <col min="15386" max="15616" width="9.140625" style="306"/>
    <col min="15617" max="15617" width="3" style="306" customWidth="1"/>
    <col min="15618" max="15618" width="23.85546875" style="306" customWidth="1"/>
    <col min="15619" max="15620" width="6.140625" style="306" customWidth="1"/>
    <col min="15621" max="15621" width="11.140625" style="306" customWidth="1"/>
    <col min="15622" max="15622" width="7.7109375" style="306" customWidth="1"/>
    <col min="15623" max="15623" width="11.42578125" style="306" customWidth="1"/>
    <col min="15624" max="15632" width="5.7109375" style="306" customWidth="1"/>
    <col min="15633" max="15633" width="7.5703125" style="306" customWidth="1"/>
    <col min="15634" max="15635" width="7.140625" style="306" customWidth="1"/>
    <col min="15636" max="15636" width="7.5703125" style="306" customWidth="1"/>
    <col min="15637" max="15638" width="1.42578125" style="306" customWidth="1"/>
    <col min="15639" max="15640" width="4.5703125" style="306" customWidth="1"/>
    <col min="15641" max="15641" width="5.85546875" style="306" customWidth="1"/>
    <col min="15642" max="15872" width="9.140625" style="306"/>
    <col min="15873" max="15873" width="3" style="306" customWidth="1"/>
    <col min="15874" max="15874" width="23.85546875" style="306" customWidth="1"/>
    <col min="15875" max="15876" width="6.140625" style="306" customWidth="1"/>
    <col min="15877" max="15877" width="11.140625" style="306" customWidth="1"/>
    <col min="15878" max="15878" width="7.7109375" style="306" customWidth="1"/>
    <col min="15879" max="15879" width="11.42578125" style="306" customWidth="1"/>
    <col min="15880" max="15888" width="5.7109375" style="306" customWidth="1"/>
    <col min="15889" max="15889" width="7.5703125" style="306" customWidth="1"/>
    <col min="15890" max="15891" width="7.140625" style="306" customWidth="1"/>
    <col min="15892" max="15892" width="7.5703125" style="306" customWidth="1"/>
    <col min="15893" max="15894" width="1.42578125" style="306" customWidth="1"/>
    <col min="15895" max="15896" width="4.5703125" style="306" customWidth="1"/>
    <col min="15897" max="15897" width="5.85546875" style="306" customWidth="1"/>
    <col min="15898" max="16128" width="9.140625" style="306"/>
    <col min="16129" max="16129" width="3" style="306" customWidth="1"/>
    <col min="16130" max="16130" width="23.85546875" style="306" customWidth="1"/>
    <col min="16131" max="16132" width="6.140625" style="306" customWidth="1"/>
    <col min="16133" max="16133" width="11.140625" style="306" customWidth="1"/>
    <col min="16134" max="16134" width="7.7109375" style="306" customWidth="1"/>
    <col min="16135" max="16135" width="11.42578125" style="306" customWidth="1"/>
    <col min="16136" max="16144" width="5.7109375" style="306" customWidth="1"/>
    <col min="16145" max="16145" width="7.5703125" style="306" customWidth="1"/>
    <col min="16146" max="16147" width="7.140625" style="306" customWidth="1"/>
    <col min="16148" max="16148" width="7.5703125" style="306" customWidth="1"/>
    <col min="16149" max="16150" width="1.42578125" style="306" customWidth="1"/>
    <col min="16151" max="16152" width="4.5703125" style="306" customWidth="1"/>
    <col min="16153" max="16153" width="5.85546875" style="306" customWidth="1"/>
    <col min="16154" max="16384" width="9.140625" style="306"/>
  </cols>
  <sheetData>
    <row r="1" spans="1:36" s="190" customFormat="1" ht="15.75">
      <c r="A1" s="522" t="s">
        <v>264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2"/>
      <c r="AB1" s="522"/>
      <c r="AC1" s="522"/>
      <c r="AD1" s="522"/>
      <c r="AE1" s="522"/>
      <c r="AF1" s="522"/>
      <c r="AG1" s="522"/>
      <c r="AH1" s="522"/>
      <c r="AI1" s="522"/>
      <c r="AJ1" s="522"/>
    </row>
    <row r="2" spans="1:36" s="190" customFormat="1" ht="12.75" customHeight="1">
      <c r="A2" s="523" t="s">
        <v>1</v>
      </c>
      <c r="B2" s="523"/>
      <c r="C2" s="409"/>
      <c r="D2" s="191"/>
      <c r="E2" s="191"/>
      <c r="F2" s="469"/>
      <c r="G2" s="191"/>
      <c r="H2" s="192"/>
      <c r="I2" s="192"/>
      <c r="J2" s="192"/>
      <c r="K2" s="192"/>
      <c r="L2" s="193" t="s">
        <v>2</v>
      </c>
      <c r="M2" s="192"/>
      <c r="N2" s="194"/>
      <c r="O2" s="194"/>
      <c r="P2" s="194"/>
      <c r="Q2" s="192"/>
      <c r="R2" s="192"/>
      <c r="S2" s="524" t="s">
        <v>99</v>
      </c>
      <c r="T2" s="524"/>
    </row>
    <row r="3" spans="1:36" s="196" customFormat="1" ht="21" customHeight="1">
      <c r="A3" s="525" t="s">
        <v>4</v>
      </c>
      <c r="B3" s="527" t="s">
        <v>5</v>
      </c>
      <c r="C3" s="529" t="s">
        <v>7</v>
      </c>
      <c r="D3" s="531" t="s">
        <v>223</v>
      </c>
      <c r="E3" s="527" t="s">
        <v>8</v>
      </c>
      <c r="F3" s="527" t="s">
        <v>9</v>
      </c>
      <c r="G3" s="527" t="s">
        <v>10</v>
      </c>
      <c r="H3" s="547" t="s">
        <v>245</v>
      </c>
      <c r="I3" s="548"/>
      <c r="J3" s="548"/>
      <c r="K3" s="548"/>
      <c r="L3" s="549" t="s">
        <v>12</v>
      </c>
      <c r="M3" s="550"/>
      <c r="N3" s="474" t="s">
        <v>259</v>
      </c>
      <c r="O3" s="551" t="s">
        <v>15</v>
      </c>
      <c r="P3" s="534" t="s">
        <v>260</v>
      </c>
      <c r="Q3" s="534" t="s">
        <v>261</v>
      </c>
      <c r="R3" s="534" t="s">
        <v>14</v>
      </c>
      <c r="S3" s="534" t="s">
        <v>22</v>
      </c>
      <c r="T3" s="534" t="s">
        <v>20</v>
      </c>
    </row>
    <row r="4" spans="1:36" s="196" customFormat="1" ht="33.75" customHeight="1">
      <c r="A4" s="526"/>
      <c r="B4" s="528"/>
      <c r="C4" s="530"/>
      <c r="D4" s="532"/>
      <c r="E4" s="528"/>
      <c r="F4" s="528"/>
      <c r="G4" s="528"/>
      <c r="H4" s="197" t="s">
        <v>26</v>
      </c>
      <c r="I4" s="197" t="s">
        <v>27</v>
      </c>
      <c r="J4" s="197" t="s">
        <v>28</v>
      </c>
      <c r="K4" s="197" t="s">
        <v>29</v>
      </c>
      <c r="L4" s="408" t="s">
        <v>30</v>
      </c>
      <c r="M4" s="408" t="s">
        <v>31</v>
      </c>
      <c r="N4" s="199" t="s">
        <v>31</v>
      </c>
      <c r="O4" s="552"/>
      <c r="P4" s="535"/>
      <c r="Q4" s="535"/>
      <c r="R4" s="535"/>
      <c r="S4" s="535"/>
      <c r="T4" s="535"/>
    </row>
    <row r="5" spans="1:36" s="196" customFormat="1" ht="27" customHeight="1">
      <c r="A5" s="536" t="s">
        <v>262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537"/>
      <c r="T5" s="537"/>
    </row>
    <row r="6" spans="1:36" s="215" customFormat="1" ht="21" customHeight="1">
      <c r="A6" s="200">
        <v>1</v>
      </c>
      <c r="B6" s="652" t="s">
        <v>209</v>
      </c>
      <c r="C6" s="219" t="s">
        <v>174</v>
      </c>
      <c r="D6" s="220" t="s">
        <v>34</v>
      </c>
      <c r="E6" s="221" t="s">
        <v>35</v>
      </c>
      <c r="F6" s="222" t="s">
        <v>36</v>
      </c>
      <c r="G6" s="222" t="s">
        <v>37</v>
      </c>
      <c r="H6" s="204">
        <v>8.5</v>
      </c>
      <c r="I6" s="205">
        <v>9.1</v>
      </c>
      <c r="J6" s="205">
        <v>8.6</v>
      </c>
      <c r="K6" s="205">
        <v>9</v>
      </c>
      <c r="L6" s="204">
        <v>9.1999999999999993</v>
      </c>
      <c r="M6" s="206">
        <v>9.3000000000000007</v>
      </c>
      <c r="N6" s="207">
        <v>9.6999999999999993</v>
      </c>
      <c r="O6" s="475">
        <v>8.9</v>
      </c>
      <c r="P6" s="476">
        <f t="shared" ref="P6:P13" si="0">N6*2</f>
        <v>19.399999999999999</v>
      </c>
      <c r="Q6" s="208">
        <f t="shared" ref="Q6:Q13" si="1">SUM(W6,X6)/2</f>
        <v>8.8000000000000007</v>
      </c>
      <c r="R6" s="209">
        <f t="shared" ref="R6:R13" si="2">SUM(L6:M6)/2</f>
        <v>9.25</v>
      </c>
      <c r="S6" s="209"/>
      <c r="T6" s="18">
        <f t="shared" ref="T6:T13" si="3">SUM(O6:R6)-S6</f>
        <v>46.349999999999994</v>
      </c>
      <c r="W6" s="216">
        <f t="shared" ref="W6:X13" si="4">SUM(H6,J6)/2</f>
        <v>8.5500000000000007</v>
      </c>
      <c r="X6" s="216">
        <f t="shared" si="4"/>
        <v>9.0500000000000007</v>
      </c>
    </row>
    <row r="7" spans="1:36" s="215" customFormat="1" ht="21" customHeight="1">
      <c r="A7" s="200">
        <v>2</v>
      </c>
      <c r="B7" s="201" t="s">
        <v>215</v>
      </c>
      <c r="C7" s="179" t="s">
        <v>216</v>
      </c>
      <c r="D7" s="179" t="s">
        <v>34</v>
      </c>
      <c r="E7" s="202" t="s">
        <v>35</v>
      </c>
      <c r="F7" s="203" t="s">
        <v>36</v>
      </c>
      <c r="G7" s="203" t="s">
        <v>37</v>
      </c>
      <c r="H7" s="204">
        <v>8.9</v>
      </c>
      <c r="I7" s="205">
        <v>9</v>
      </c>
      <c r="J7" s="205">
        <v>9</v>
      </c>
      <c r="K7" s="205">
        <v>9</v>
      </c>
      <c r="L7" s="204">
        <v>9.1</v>
      </c>
      <c r="M7" s="206">
        <v>9.4</v>
      </c>
      <c r="N7" s="207">
        <v>9.1999999999999993</v>
      </c>
      <c r="O7" s="475">
        <v>8.9</v>
      </c>
      <c r="P7" s="476">
        <f t="shared" si="0"/>
        <v>18.399999999999999</v>
      </c>
      <c r="Q7" s="208">
        <f t="shared" si="1"/>
        <v>8.9749999999999996</v>
      </c>
      <c r="R7" s="209">
        <f t="shared" si="2"/>
        <v>9.25</v>
      </c>
      <c r="S7" s="209"/>
      <c r="T7" s="18">
        <f t="shared" si="3"/>
        <v>45.524999999999999</v>
      </c>
      <c r="W7" s="216">
        <f t="shared" si="4"/>
        <v>8.9499999999999993</v>
      </c>
      <c r="X7" s="216">
        <f t="shared" si="4"/>
        <v>9</v>
      </c>
    </row>
    <row r="8" spans="1:36" s="215" customFormat="1" ht="21" customHeight="1">
      <c r="A8" s="200">
        <v>3</v>
      </c>
      <c r="B8" s="653" t="s">
        <v>212</v>
      </c>
      <c r="C8" s="175" t="s">
        <v>178</v>
      </c>
      <c r="D8" s="179" t="s">
        <v>34</v>
      </c>
      <c r="E8" s="202" t="s">
        <v>35</v>
      </c>
      <c r="F8" s="203" t="s">
        <v>36</v>
      </c>
      <c r="G8" s="203" t="s">
        <v>37</v>
      </c>
      <c r="H8" s="204">
        <v>7.7</v>
      </c>
      <c r="I8" s="205">
        <v>7.4</v>
      </c>
      <c r="J8" s="205">
        <v>7.8</v>
      </c>
      <c r="K8" s="205">
        <v>8.1999999999999993</v>
      </c>
      <c r="L8" s="204">
        <v>9.1</v>
      </c>
      <c r="M8" s="206">
        <v>9.3000000000000007</v>
      </c>
      <c r="N8" s="207">
        <v>9</v>
      </c>
      <c r="O8" s="475">
        <v>9.9</v>
      </c>
      <c r="P8" s="476">
        <f t="shared" si="0"/>
        <v>18</v>
      </c>
      <c r="Q8" s="208">
        <f t="shared" si="1"/>
        <v>7.7750000000000004</v>
      </c>
      <c r="R8" s="209">
        <f t="shared" si="2"/>
        <v>9.1999999999999993</v>
      </c>
      <c r="S8" s="209"/>
      <c r="T8" s="18">
        <f t="shared" si="3"/>
        <v>44.875</v>
      </c>
      <c r="W8" s="216">
        <f t="shared" si="4"/>
        <v>7.75</v>
      </c>
      <c r="X8" s="216">
        <f t="shared" si="4"/>
        <v>7.8</v>
      </c>
    </row>
    <row r="9" spans="1:36" s="215" customFormat="1" ht="21" customHeight="1">
      <c r="A9" s="200">
        <v>4</v>
      </c>
      <c r="B9" s="240" t="s">
        <v>218</v>
      </c>
      <c r="C9" s="177" t="s">
        <v>219</v>
      </c>
      <c r="D9" s="654" t="s">
        <v>34</v>
      </c>
      <c r="E9" s="240" t="s">
        <v>42</v>
      </c>
      <c r="F9" s="238" t="s">
        <v>36</v>
      </c>
      <c r="G9" s="238" t="s">
        <v>47</v>
      </c>
      <c r="H9" s="205">
        <v>7.9</v>
      </c>
      <c r="I9" s="205">
        <v>8.1</v>
      </c>
      <c r="J9" s="205">
        <v>8</v>
      </c>
      <c r="K9" s="205">
        <v>8.1999999999999993</v>
      </c>
      <c r="L9" s="204">
        <v>9.1</v>
      </c>
      <c r="M9" s="206">
        <v>9</v>
      </c>
      <c r="N9" s="207">
        <v>9.4</v>
      </c>
      <c r="O9" s="475">
        <v>7.6</v>
      </c>
      <c r="P9" s="476">
        <f t="shared" si="0"/>
        <v>18.8</v>
      </c>
      <c r="Q9" s="208">
        <f t="shared" si="1"/>
        <v>8.0499999999999989</v>
      </c>
      <c r="R9" s="209">
        <f t="shared" si="2"/>
        <v>9.0500000000000007</v>
      </c>
      <c r="S9" s="209"/>
      <c r="T9" s="18">
        <f t="shared" si="3"/>
        <v>43.5</v>
      </c>
      <c r="W9" s="216">
        <f t="shared" si="4"/>
        <v>7.95</v>
      </c>
      <c r="X9" s="216">
        <f t="shared" si="4"/>
        <v>8.1499999999999986</v>
      </c>
    </row>
    <row r="10" spans="1:36" s="215" customFormat="1" ht="21" customHeight="1">
      <c r="A10" s="200">
        <v>5</v>
      </c>
      <c r="B10" s="238" t="s">
        <v>204</v>
      </c>
      <c r="C10" s="177" t="s">
        <v>180</v>
      </c>
      <c r="D10" s="240" t="s">
        <v>34</v>
      </c>
      <c r="E10" s="240" t="s">
        <v>42</v>
      </c>
      <c r="F10" s="178" t="s">
        <v>36</v>
      </c>
      <c r="G10" s="178" t="s">
        <v>47</v>
      </c>
      <c r="H10" s="204">
        <v>7.3</v>
      </c>
      <c r="I10" s="205">
        <v>7.4</v>
      </c>
      <c r="J10" s="205">
        <v>7.2</v>
      </c>
      <c r="K10" s="205">
        <v>7.3</v>
      </c>
      <c r="L10" s="204">
        <v>8.6</v>
      </c>
      <c r="M10" s="206">
        <v>9.3000000000000007</v>
      </c>
      <c r="N10" s="207">
        <v>9.6999999999999993</v>
      </c>
      <c r="O10" s="475">
        <v>7.6</v>
      </c>
      <c r="P10" s="476">
        <f t="shared" si="0"/>
        <v>19.399999999999999</v>
      </c>
      <c r="Q10" s="208">
        <f t="shared" si="1"/>
        <v>7.3</v>
      </c>
      <c r="R10" s="209">
        <f t="shared" si="2"/>
        <v>8.9499999999999993</v>
      </c>
      <c r="S10" s="209"/>
      <c r="T10" s="18">
        <f t="shared" si="3"/>
        <v>43.25</v>
      </c>
      <c r="W10" s="216">
        <f t="shared" si="4"/>
        <v>7.25</v>
      </c>
      <c r="X10" s="216">
        <f t="shared" si="4"/>
        <v>7.35</v>
      </c>
    </row>
    <row r="11" spans="1:36" s="215" customFormat="1" ht="21" customHeight="1">
      <c r="A11" s="200">
        <v>6</v>
      </c>
      <c r="B11" s="174" t="s">
        <v>196</v>
      </c>
      <c r="C11" s="179" t="s">
        <v>197</v>
      </c>
      <c r="D11" s="180" t="s">
        <v>66</v>
      </c>
      <c r="E11" s="174" t="s">
        <v>49</v>
      </c>
      <c r="F11" s="176" t="s">
        <v>36</v>
      </c>
      <c r="G11" s="176" t="s">
        <v>50</v>
      </c>
      <c r="H11" s="204">
        <v>7.6</v>
      </c>
      <c r="I11" s="205">
        <v>7.9</v>
      </c>
      <c r="J11" s="205">
        <v>7.5</v>
      </c>
      <c r="K11" s="205">
        <v>8.1</v>
      </c>
      <c r="L11" s="204">
        <v>9.1999999999999993</v>
      </c>
      <c r="M11" s="206">
        <v>9.3000000000000007</v>
      </c>
      <c r="N11" s="207">
        <v>9.1</v>
      </c>
      <c r="O11" s="475">
        <v>6.3</v>
      </c>
      <c r="P11" s="476">
        <f t="shared" si="0"/>
        <v>18.2</v>
      </c>
      <c r="Q11" s="208">
        <f t="shared" si="1"/>
        <v>7.7750000000000004</v>
      </c>
      <c r="R11" s="209">
        <f t="shared" si="2"/>
        <v>9.25</v>
      </c>
      <c r="S11" s="209"/>
      <c r="T11" s="18">
        <f t="shared" si="3"/>
        <v>41.524999999999999</v>
      </c>
      <c r="W11" s="216">
        <f t="shared" si="4"/>
        <v>7.55</v>
      </c>
      <c r="X11" s="216">
        <f t="shared" si="4"/>
        <v>8</v>
      </c>
    </row>
    <row r="12" spans="1:36" s="215" customFormat="1" ht="21" customHeight="1">
      <c r="A12" s="200">
        <v>7</v>
      </c>
      <c r="B12" s="201" t="s">
        <v>202</v>
      </c>
      <c r="C12" s="252" t="s">
        <v>168</v>
      </c>
      <c r="D12" s="253" t="s">
        <v>66</v>
      </c>
      <c r="E12" s="254" t="s">
        <v>55</v>
      </c>
      <c r="F12" s="176" t="s">
        <v>203</v>
      </c>
      <c r="G12" s="176" t="s">
        <v>56</v>
      </c>
      <c r="H12" s="204">
        <v>6.7</v>
      </c>
      <c r="I12" s="205">
        <v>5.7</v>
      </c>
      <c r="J12" s="205">
        <v>6.5</v>
      </c>
      <c r="K12" s="205">
        <v>5.8</v>
      </c>
      <c r="L12" s="204">
        <v>8</v>
      </c>
      <c r="M12" s="206">
        <v>8.8000000000000007</v>
      </c>
      <c r="N12" s="207">
        <v>7.8</v>
      </c>
      <c r="O12" s="475">
        <v>4.5999999999999996</v>
      </c>
      <c r="P12" s="476">
        <f t="shared" si="0"/>
        <v>15.6</v>
      </c>
      <c r="Q12" s="208">
        <f t="shared" si="1"/>
        <v>6.1749999999999998</v>
      </c>
      <c r="R12" s="209">
        <f t="shared" si="2"/>
        <v>8.4</v>
      </c>
      <c r="S12" s="209"/>
      <c r="T12" s="18">
        <f t="shared" si="3"/>
        <v>34.774999999999999</v>
      </c>
      <c r="W12" s="216">
        <f t="shared" si="4"/>
        <v>6.6</v>
      </c>
      <c r="X12" s="216">
        <f t="shared" si="4"/>
        <v>5.75</v>
      </c>
    </row>
    <row r="13" spans="1:36" s="215" customFormat="1" ht="21" customHeight="1">
      <c r="A13" s="200">
        <v>8</v>
      </c>
      <c r="B13" s="174" t="s">
        <v>200</v>
      </c>
      <c r="C13" s="179" t="s">
        <v>201</v>
      </c>
      <c r="D13" s="242" t="s">
        <v>34</v>
      </c>
      <c r="E13" s="174" t="s">
        <v>49</v>
      </c>
      <c r="F13" s="176" t="s">
        <v>36</v>
      </c>
      <c r="G13" s="176" t="s">
        <v>50</v>
      </c>
      <c r="H13" s="204">
        <v>3.1</v>
      </c>
      <c r="I13" s="205">
        <v>3.2</v>
      </c>
      <c r="J13" s="205">
        <v>3</v>
      </c>
      <c r="K13" s="205">
        <v>3</v>
      </c>
      <c r="L13" s="204">
        <v>3.7</v>
      </c>
      <c r="M13" s="206">
        <v>3.8</v>
      </c>
      <c r="N13" s="207">
        <v>3.8</v>
      </c>
      <c r="O13" s="475">
        <v>3.5</v>
      </c>
      <c r="P13" s="476">
        <f t="shared" si="0"/>
        <v>7.6</v>
      </c>
      <c r="Q13" s="208">
        <f t="shared" si="1"/>
        <v>3.0750000000000002</v>
      </c>
      <c r="R13" s="209">
        <f t="shared" si="2"/>
        <v>3.75</v>
      </c>
      <c r="S13" s="209"/>
      <c r="T13" s="18">
        <f t="shared" si="3"/>
        <v>17.925000000000001</v>
      </c>
      <c r="W13" s="216">
        <f t="shared" si="4"/>
        <v>3.05</v>
      </c>
      <c r="X13" s="216">
        <f t="shared" si="4"/>
        <v>3.1</v>
      </c>
    </row>
    <row r="14" spans="1:36" s="196" customFormat="1" ht="27" customHeight="1">
      <c r="A14" s="536" t="s">
        <v>263</v>
      </c>
      <c r="B14" s="538"/>
      <c r="C14" s="538"/>
      <c r="D14" s="538"/>
      <c r="E14" s="538"/>
      <c r="F14" s="538"/>
      <c r="G14" s="538"/>
      <c r="H14" s="537"/>
      <c r="I14" s="537"/>
      <c r="J14" s="537"/>
      <c r="K14" s="537"/>
      <c r="L14" s="537"/>
      <c r="M14" s="537"/>
      <c r="N14" s="537"/>
      <c r="O14" s="537"/>
      <c r="P14" s="537"/>
      <c r="Q14" s="537"/>
      <c r="R14" s="537"/>
      <c r="S14" s="537"/>
      <c r="T14" s="537"/>
    </row>
    <row r="15" spans="1:36" s="215" customFormat="1" ht="21" customHeight="1">
      <c r="A15" s="200">
        <v>1</v>
      </c>
      <c r="B15" s="167" t="s">
        <v>179</v>
      </c>
      <c r="C15" s="169" t="s">
        <v>180</v>
      </c>
      <c r="D15" s="169" t="s">
        <v>34</v>
      </c>
      <c r="E15" s="170" t="s">
        <v>120</v>
      </c>
      <c r="F15" s="170" t="s">
        <v>36</v>
      </c>
      <c r="G15" s="170" t="s">
        <v>37</v>
      </c>
      <c r="H15" s="204">
        <v>8.6</v>
      </c>
      <c r="I15" s="205">
        <v>8.3000000000000007</v>
      </c>
      <c r="J15" s="205">
        <v>8.5</v>
      </c>
      <c r="K15" s="205">
        <v>8.1999999999999993</v>
      </c>
      <c r="L15" s="204">
        <v>9.6999999999999993</v>
      </c>
      <c r="M15" s="206">
        <v>8.6999999999999993</v>
      </c>
      <c r="N15" s="207">
        <v>9.5</v>
      </c>
      <c r="O15" s="475">
        <v>12.3</v>
      </c>
      <c r="P15" s="476">
        <f t="shared" ref="P15:P22" si="5">N15*2</f>
        <v>19</v>
      </c>
      <c r="Q15" s="208">
        <f t="shared" ref="Q15:Q22" si="6">SUM(W15,X15)/2</f>
        <v>8.4</v>
      </c>
      <c r="R15" s="209">
        <f t="shared" ref="R15:R22" si="7">SUM(L15:M15)/2</f>
        <v>9.1999999999999993</v>
      </c>
      <c r="S15" s="209"/>
      <c r="T15" s="18">
        <f t="shared" ref="T15:T22" si="8">SUM(O15:R15)-S15</f>
        <v>48.900000000000006</v>
      </c>
      <c r="W15" s="216">
        <f t="shared" ref="W15:X22" si="9">SUM(H15,J15)/2</f>
        <v>8.5500000000000007</v>
      </c>
      <c r="X15" s="216">
        <f t="shared" si="9"/>
        <v>8.25</v>
      </c>
    </row>
    <row r="16" spans="1:36" s="215" customFormat="1" ht="21" customHeight="1">
      <c r="A16" s="200">
        <v>2</v>
      </c>
      <c r="B16" s="28" t="s">
        <v>177</v>
      </c>
      <c r="C16" s="168" t="s">
        <v>178</v>
      </c>
      <c r="D16" s="166" t="s">
        <v>34</v>
      </c>
      <c r="E16" s="28" t="s">
        <v>69</v>
      </c>
      <c r="F16" s="28" t="s">
        <v>70</v>
      </c>
      <c r="G16" s="28" t="s">
        <v>71</v>
      </c>
      <c r="H16" s="204">
        <v>7.8</v>
      </c>
      <c r="I16" s="205">
        <v>7.9</v>
      </c>
      <c r="J16" s="205">
        <v>8.1</v>
      </c>
      <c r="K16" s="205">
        <v>8.1</v>
      </c>
      <c r="L16" s="204">
        <v>9</v>
      </c>
      <c r="M16" s="206">
        <v>8.9</v>
      </c>
      <c r="N16" s="272">
        <v>9</v>
      </c>
      <c r="O16" s="475">
        <v>12</v>
      </c>
      <c r="P16" s="476">
        <f t="shared" si="5"/>
        <v>18</v>
      </c>
      <c r="Q16" s="208">
        <f t="shared" si="6"/>
        <v>7.9749999999999996</v>
      </c>
      <c r="R16" s="209">
        <f t="shared" si="7"/>
        <v>8.9499999999999993</v>
      </c>
      <c r="S16" s="209"/>
      <c r="T16" s="18">
        <f t="shared" si="8"/>
        <v>46.924999999999997</v>
      </c>
      <c r="W16" s="216">
        <f t="shared" si="9"/>
        <v>7.9499999999999993</v>
      </c>
      <c r="X16" s="216">
        <f t="shared" si="9"/>
        <v>8</v>
      </c>
    </row>
    <row r="17" spans="1:24" s="215" customFormat="1" ht="21" customHeight="1">
      <c r="A17" s="200">
        <v>3</v>
      </c>
      <c r="B17" s="185" t="s">
        <v>220</v>
      </c>
      <c r="C17" s="188" t="s">
        <v>201</v>
      </c>
      <c r="D17" s="187" t="s">
        <v>34</v>
      </c>
      <c r="E17" s="189" t="s">
        <v>126</v>
      </c>
      <c r="F17" s="189" t="s">
        <v>36</v>
      </c>
      <c r="G17" s="189" t="s">
        <v>37</v>
      </c>
      <c r="H17" s="205">
        <v>7.2</v>
      </c>
      <c r="I17" s="205">
        <v>7.6</v>
      </c>
      <c r="J17" s="205">
        <v>7.1</v>
      </c>
      <c r="K17" s="205">
        <v>7.4</v>
      </c>
      <c r="L17" s="204">
        <v>9.3000000000000007</v>
      </c>
      <c r="M17" s="206">
        <v>9.3000000000000007</v>
      </c>
      <c r="N17" s="207">
        <v>8.6999999999999993</v>
      </c>
      <c r="O17" s="475">
        <v>9.5</v>
      </c>
      <c r="P17" s="476">
        <f t="shared" si="5"/>
        <v>17.399999999999999</v>
      </c>
      <c r="Q17" s="208">
        <f t="shared" si="6"/>
        <v>7.3250000000000002</v>
      </c>
      <c r="R17" s="209">
        <f t="shared" si="7"/>
        <v>9.3000000000000007</v>
      </c>
      <c r="S17" s="209"/>
      <c r="T17" s="18">
        <f t="shared" si="8"/>
        <v>43.525000000000006</v>
      </c>
      <c r="W17" s="216">
        <f t="shared" si="9"/>
        <v>7.15</v>
      </c>
      <c r="X17" s="216">
        <f t="shared" si="9"/>
        <v>7.5</v>
      </c>
    </row>
    <row r="18" spans="1:24" s="215" customFormat="1" ht="21" customHeight="1">
      <c r="A18" s="200">
        <v>4</v>
      </c>
      <c r="B18" s="28" t="s">
        <v>193</v>
      </c>
      <c r="C18" s="169" t="s">
        <v>194</v>
      </c>
      <c r="D18" s="29" t="s">
        <v>34</v>
      </c>
      <c r="E18" s="28" t="s">
        <v>49</v>
      </c>
      <c r="F18" s="28" t="s">
        <v>36</v>
      </c>
      <c r="G18" s="655" t="s">
        <v>50</v>
      </c>
      <c r="H18" s="205">
        <v>7.7</v>
      </c>
      <c r="I18" s="205">
        <v>7.3</v>
      </c>
      <c r="J18" s="205">
        <v>8</v>
      </c>
      <c r="K18" s="205">
        <v>7.3</v>
      </c>
      <c r="L18" s="204">
        <v>9</v>
      </c>
      <c r="M18" s="206">
        <v>9</v>
      </c>
      <c r="N18" s="207">
        <v>9</v>
      </c>
      <c r="O18" s="475">
        <v>8.5</v>
      </c>
      <c r="P18" s="476">
        <f t="shared" si="5"/>
        <v>18</v>
      </c>
      <c r="Q18" s="208">
        <f t="shared" si="6"/>
        <v>7.5749999999999993</v>
      </c>
      <c r="R18" s="209">
        <f t="shared" si="7"/>
        <v>9</v>
      </c>
      <c r="S18" s="209"/>
      <c r="T18" s="18">
        <f t="shared" si="8"/>
        <v>43.075000000000003</v>
      </c>
      <c r="W18" s="216">
        <f t="shared" si="9"/>
        <v>7.85</v>
      </c>
      <c r="X18" s="216">
        <f t="shared" si="9"/>
        <v>7.3</v>
      </c>
    </row>
    <row r="19" spans="1:24" s="215" customFormat="1" ht="21" customHeight="1">
      <c r="A19" s="200">
        <v>5</v>
      </c>
      <c r="B19" s="28" t="s">
        <v>189</v>
      </c>
      <c r="C19" s="169" t="s">
        <v>170</v>
      </c>
      <c r="D19" s="28" t="s">
        <v>34</v>
      </c>
      <c r="E19" s="28" t="s">
        <v>69</v>
      </c>
      <c r="F19" s="28" t="s">
        <v>70</v>
      </c>
      <c r="G19" s="28" t="s">
        <v>71</v>
      </c>
      <c r="H19" s="205">
        <v>7.5</v>
      </c>
      <c r="I19" s="205">
        <v>7</v>
      </c>
      <c r="J19" s="205">
        <v>7.5</v>
      </c>
      <c r="K19" s="205">
        <v>7.3</v>
      </c>
      <c r="L19" s="204">
        <v>9.1999999999999993</v>
      </c>
      <c r="M19" s="206">
        <v>9.1999999999999993</v>
      </c>
      <c r="N19" s="207">
        <v>7.6</v>
      </c>
      <c r="O19" s="475">
        <v>11.2</v>
      </c>
      <c r="P19" s="476">
        <f t="shared" si="5"/>
        <v>15.2</v>
      </c>
      <c r="Q19" s="208">
        <f t="shared" si="6"/>
        <v>7.3250000000000002</v>
      </c>
      <c r="R19" s="209">
        <f t="shared" si="7"/>
        <v>9.1999999999999993</v>
      </c>
      <c r="S19" s="209"/>
      <c r="T19" s="18">
        <f t="shared" si="8"/>
        <v>42.924999999999997</v>
      </c>
      <c r="W19" s="216">
        <f t="shared" si="9"/>
        <v>7.5</v>
      </c>
      <c r="X19" s="216">
        <f t="shared" si="9"/>
        <v>7.15</v>
      </c>
    </row>
    <row r="20" spans="1:24" s="215" customFormat="1" ht="21" customHeight="1">
      <c r="A20" s="200">
        <v>6</v>
      </c>
      <c r="B20" s="28" t="s">
        <v>188</v>
      </c>
      <c r="C20" s="169" t="s">
        <v>180</v>
      </c>
      <c r="D20" s="28" t="s">
        <v>34</v>
      </c>
      <c r="E20" s="28" t="s">
        <v>42</v>
      </c>
      <c r="F20" s="28" t="s">
        <v>36</v>
      </c>
      <c r="G20" s="28" t="s">
        <v>47</v>
      </c>
      <c r="H20" s="205">
        <v>7</v>
      </c>
      <c r="I20" s="205">
        <v>6.1</v>
      </c>
      <c r="J20" s="205">
        <v>6.9</v>
      </c>
      <c r="K20" s="205">
        <v>6.2</v>
      </c>
      <c r="L20" s="204">
        <v>9.1999999999999993</v>
      </c>
      <c r="M20" s="206">
        <v>9.5</v>
      </c>
      <c r="N20" s="272">
        <v>7.8</v>
      </c>
      <c r="O20" s="475">
        <v>8.1999999999999993</v>
      </c>
      <c r="P20" s="476">
        <f t="shared" si="5"/>
        <v>15.6</v>
      </c>
      <c r="Q20" s="208">
        <f t="shared" si="6"/>
        <v>6.5500000000000007</v>
      </c>
      <c r="R20" s="209">
        <f t="shared" si="7"/>
        <v>9.35</v>
      </c>
      <c r="S20" s="209"/>
      <c r="T20" s="18">
        <f t="shared" si="8"/>
        <v>39.699999999999996</v>
      </c>
      <c r="W20" s="216">
        <f t="shared" si="9"/>
        <v>6.95</v>
      </c>
      <c r="X20" s="216">
        <f t="shared" si="9"/>
        <v>6.15</v>
      </c>
    </row>
    <row r="21" spans="1:24" s="215" customFormat="1" ht="21" customHeight="1">
      <c r="A21" s="200">
        <v>7</v>
      </c>
      <c r="B21" s="28" t="s">
        <v>173</v>
      </c>
      <c r="C21" s="168" t="s">
        <v>174</v>
      </c>
      <c r="D21" s="166" t="s">
        <v>34</v>
      </c>
      <c r="E21" s="28" t="s">
        <v>49</v>
      </c>
      <c r="F21" s="28" t="s">
        <v>36</v>
      </c>
      <c r="G21" s="28" t="s">
        <v>50</v>
      </c>
      <c r="H21" s="205">
        <v>7.4</v>
      </c>
      <c r="I21" s="205">
        <v>6.9</v>
      </c>
      <c r="J21" s="205">
        <v>7.6</v>
      </c>
      <c r="K21" s="205">
        <v>7.2</v>
      </c>
      <c r="L21" s="204">
        <v>9.4</v>
      </c>
      <c r="M21" s="206">
        <v>9.4</v>
      </c>
      <c r="N21" s="207">
        <v>7.5</v>
      </c>
      <c r="O21" s="475">
        <v>8</v>
      </c>
      <c r="P21" s="476">
        <f t="shared" si="5"/>
        <v>15</v>
      </c>
      <c r="Q21" s="208">
        <f t="shared" si="6"/>
        <v>7.2750000000000004</v>
      </c>
      <c r="R21" s="209">
        <f t="shared" si="7"/>
        <v>9.4</v>
      </c>
      <c r="S21" s="209"/>
      <c r="T21" s="18">
        <f t="shared" si="8"/>
        <v>39.674999999999997</v>
      </c>
      <c r="W21" s="216">
        <f t="shared" si="9"/>
        <v>7.5</v>
      </c>
      <c r="X21" s="216">
        <f t="shared" si="9"/>
        <v>7.0500000000000007</v>
      </c>
    </row>
    <row r="22" spans="1:24" s="215" customFormat="1" ht="21" customHeight="1">
      <c r="A22" s="200">
        <v>8</v>
      </c>
      <c r="B22" s="28" t="s">
        <v>190</v>
      </c>
      <c r="C22" s="169" t="s">
        <v>185</v>
      </c>
      <c r="D22" s="172" t="s">
        <v>34</v>
      </c>
      <c r="E22" s="28" t="s">
        <v>126</v>
      </c>
      <c r="F22" s="28" t="s">
        <v>36</v>
      </c>
      <c r="G22" s="28" t="s">
        <v>37</v>
      </c>
      <c r="H22" s="204">
        <v>0.8</v>
      </c>
      <c r="I22" s="205">
        <v>0.7</v>
      </c>
      <c r="J22" s="205">
        <v>0.8</v>
      </c>
      <c r="K22" s="205">
        <v>0.7</v>
      </c>
      <c r="L22" s="204">
        <v>1</v>
      </c>
      <c r="M22" s="206">
        <v>1</v>
      </c>
      <c r="N22" s="207">
        <v>1</v>
      </c>
      <c r="O22" s="475">
        <v>1.7</v>
      </c>
      <c r="P22" s="476">
        <f t="shared" si="5"/>
        <v>2</v>
      </c>
      <c r="Q22" s="208">
        <f t="shared" si="6"/>
        <v>0.75</v>
      </c>
      <c r="R22" s="209">
        <f t="shared" si="7"/>
        <v>1</v>
      </c>
      <c r="S22" s="209"/>
      <c r="T22" s="18">
        <f t="shared" si="8"/>
        <v>5.45</v>
      </c>
      <c r="W22" s="216">
        <f t="shared" si="9"/>
        <v>0.8</v>
      </c>
      <c r="X22" s="216">
        <f t="shared" si="9"/>
        <v>0.7</v>
      </c>
    </row>
    <row r="23" spans="1:24">
      <c r="F23" s="303"/>
      <c r="G23" s="304"/>
    </row>
    <row r="24" spans="1:24">
      <c r="F24" s="303"/>
      <c r="G24" s="304"/>
    </row>
    <row r="25" spans="1:24" s="190" customFormat="1" ht="12.6" customHeight="1">
      <c r="A25" s="539" t="s">
        <v>232</v>
      </c>
      <c r="B25" s="540"/>
      <c r="C25" s="407"/>
      <c r="D25" s="533"/>
      <c r="E25" s="533"/>
      <c r="F25" s="482"/>
      <c r="G25" s="545" t="s">
        <v>95</v>
      </c>
      <c r="H25" s="533"/>
      <c r="I25" s="533"/>
      <c r="J25" s="297"/>
      <c r="K25" s="541" t="s">
        <v>96</v>
      </c>
      <c r="L25" s="541"/>
      <c r="M25" s="541"/>
      <c r="N25" s="541"/>
      <c r="O25" s="546"/>
      <c r="P25" s="546"/>
      <c r="Q25" s="542" t="s">
        <v>97</v>
      </c>
      <c r="R25" s="543"/>
      <c r="S25" s="544"/>
      <c r="T25" s="544"/>
    </row>
    <row r="26" spans="1:24">
      <c r="F26" s="303"/>
      <c r="G26" s="304"/>
    </row>
    <row r="27" spans="1:24">
      <c r="F27" s="303"/>
      <c r="G27" s="304"/>
    </row>
    <row r="28" spans="1:24">
      <c r="F28" s="303"/>
      <c r="G28" s="304"/>
    </row>
    <row r="29" spans="1:24">
      <c r="F29" s="303"/>
      <c r="G29" s="304"/>
    </row>
    <row r="30" spans="1:24">
      <c r="F30" s="303"/>
      <c r="G30" s="304"/>
    </row>
    <row r="31" spans="1:24">
      <c r="F31" s="303"/>
      <c r="G31" s="304"/>
    </row>
    <row r="32" spans="1:24">
      <c r="F32" s="303"/>
      <c r="G32" s="304"/>
    </row>
    <row r="33" spans="6:7">
      <c r="F33" s="303"/>
      <c r="G33" s="304"/>
    </row>
    <row r="34" spans="6:7">
      <c r="F34" s="303"/>
      <c r="G34" s="304"/>
    </row>
    <row r="35" spans="6:7">
      <c r="F35" s="303"/>
      <c r="G35" s="304"/>
    </row>
    <row r="36" spans="6:7">
      <c r="F36" s="303"/>
      <c r="G36" s="304"/>
    </row>
    <row r="37" spans="6:7">
      <c r="F37" s="303"/>
      <c r="G37" s="304"/>
    </row>
  </sheetData>
  <mergeCells count="26">
    <mergeCell ref="D25:E25"/>
    <mergeCell ref="S3:S4"/>
    <mergeCell ref="T3:T4"/>
    <mergeCell ref="A5:T5"/>
    <mergeCell ref="A14:T14"/>
    <mergeCell ref="A25:B25"/>
    <mergeCell ref="K25:N25"/>
    <mergeCell ref="Q25:T25"/>
    <mergeCell ref="G25:I25"/>
    <mergeCell ref="O25:P25"/>
    <mergeCell ref="H3:K3"/>
    <mergeCell ref="L3:M3"/>
    <mergeCell ref="O3:O4"/>
    <mergeCell ref="P3:P4"/>
    <mergeCell ref="Q3:Q4"/>
    <mergeCell ref="R3:R4"/>
    <mergeCell ref="A1:AJ1"/>
    <mergeCell ref="A2:B2"/>
    <mergeCell ref="S2:T2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19685039370078741" right="0.19685039370078741" top="0.39370078740157483" bottom="0.19685039370078741" header="0.19685039370078741" footer="0.19685039370078741"/>
  <pageSetup paperSize="9" scale="9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I56"/>
  <sheetViews>
    <sheetView view="pageBreakPreview" zoomScale="120" zoomScaleNormal="95" zoomScaleSheetLayoutView="120" workbookViewId="0">
      <selection activeCell="J10" sqref="J10"/>
    </sheetView>
  </sheetViews>
  <sheetFormatPr defaultRowHeight="12.75"/>
  <cols>
    <col min="1" max="1" width="3.140625" style="301" customWidth="1"/>
    <col min="2" max="2" width="21.85546875" style="301" customWidth="1"/>
    <col min="3" max="3" width="7" style="301" customWidth="1"/>
    <col min="4" max="4" width="5.85546875" style="301" customWidth="1"/>
    <col min="5" max="5" width="12.42578125" style="301" customWidth="1"/>
    <col min="6" max="6" width="8.140625" style="302" customWidth="1"/>
    <col min="7" max="7" width="11.140625" style="301" customWidth="1"/>
    <col min="8" max="13" width="4.85546875" style="301" customWidth="1"/>
    <col min="14" max="14" width="9.140625" style="301" customWidth="1"/>
    <col min="15" max="15" width="9" style="301" customWidth="1"/>
    <col min="16" max="16" width="8.7109375" style="301" customWidth="1"/>
    <col min="17" max="17" width="9.5703125" style="301" customWidth="1"/>
    <col min="18" max="18" width="6" style="301" customWidth="1"/>
    <col min="19" max="19" width="13" style="301" customWidth="1"/>
    <col min="20" max="25" width="2.7109375" style="301" hidden="1" customWidth="1"/>
    <col min="26" max="26" width="5.7109375" style="301" hidden="1" customWidth="1"/>
    <col min="27" max="27" width="4" style="301" hidden="1" customWidth="1"/>
    <col min="28" max="28" width="3.85546875" style="301" hidden="1" customWidth="1"/>
    <col min="29" max="29" width="5.5703125" style="301" hidden="1" customWidth="1"/>
    <col min="30" max="30" width="5.7109375" style="301" hidden="1" customWidth="1"/>
    <col min="31" max="31" width="6.7109375" style="301" hidden="1" customWidth="1"/>
    <col min="32" max="32" width="5.42578125" style="301" hidden="1" customWidth="1"/>
    <col min="33" max="33" width="3.85546875" style="305" hidden="1" customWidth="1"/>
    <col min="34" max="34" width="4.5703125" style="305" hidden="1" customWidth="1"/>
    <col min="35" max="35" width="6.7109375" style="301" hidden="1" customWidth="1"/>
    <col min="36" max="256" width="9.140625" style="306"/>
    <col min="257" max="257" width="3.140625" style="306" customWidth="1"/>
    <col min="258" max="258" width="21.85546875" style="306" customWidth="1"/>
    <col min="259" max="259" width="7" style="306" customWidth="1"/>
    <col min="260" max="260" width="5.85546875" style="306" customWidth="1"/>
    <col min="261" max="261" width="12.42578125" style="306" customWidth="1"/>
    <col min="262" max="262" width="8.140625" style="306" customWidth="1"/>
    <col min="263" max="263" width="11.140625" style="306" customWidth="1"/>
    <col min="264" max="269" width="4.85546875" style="306" customWidth="1"/>
    <col min="270" max="270" width="9.140625" style="306" customWidth="1"/>
    <col min="271" max="271" width="9" style="306" customWidth="1"/>
    <col min="272" max="272" width="8.7109375" style="306" customWidth="1"/>
    <col min="273" max="273" width="9.5703125" style="306" customWidth="1"/>
    <col min="274" max="274" width="6" style="306" customWidth="1"/>
    <col min="275" max="275" width="13" style="306" customWidth="1"/>
    <col min="276" max="291" width="0" style="306" hidden="1" customWidth="1"/>
    <col min="292" max="512" width="9.140625" style="306"/>
    <col min="513" max="513" width="3.140625" style="306" customWidth="1"/>
    <col min="514" max="514" width="21.85546875" style="306" customWidth="1"/>
    <col min="515" max="515" width="7" style="306" customWidth="1"/>
    <col min="516" max="516" width="5.85546875" style="306" customWidth="1"/>
    <col min="517" max="517" width="12.42578125" style="306" customWidth="1"/>
    <col min="518" max="518" width="8.140625" style="306" customWidth="1"/>
    <col min="519" max="519" width="11.140625" style="306" customWidth="1"/>
    <col min="520" max="525" width="4.85546875" style="306" customWidth="1"/>
    <col min="526" max="526" width="9.140625" style="306" customWidth="1"/>
    <col min="527" max="527" width="9" style="306" customWidth="1"/>
    <col min="528" max="528" width="8.7109375" style="306" customWidth="1"/>
    <col min="529" max="529" width="9.5703125" style="306" customWidth="1"/>
    <col min="530" max="530" width="6" style="306" customWidth="1"/>
    <col min="531" max="531" width="13" style="306" customWidth="1"/>
    <col min="532" max="547" width="0" style="306" hidden="1" customWidth="1"/>
    <col min="548" max="768" width="9.140625" style="306"/>
    <col min="769" max="769" width="3.140625" style="306" customWidth="1"/>
    <col min="770" max="770" width="21.85546875" style="306" customWidth="1"/>
    <col min="771" max="771" width="7" style="306" customWidth="1"/>
    <col min="772" max="772" width="5.85546875" style="306" customWidth="1"/>
    <col min="773" max="773" width="12.42578125" style="306" customWidth="1"/>
    <col min="774" max="774" width="8.140625" style="306" customWidth="1"/>
    <col min="775" max="775" width="11.140625" style="306" customWidth="1"/>
    <col min="776" max="781" width="4.85546875" style="306" customWidth="1"/>
    <col min="782" max="782" width="9.140625" style="306" customWidth="1"/>
    <col min="783" max="783" width="9" style="306" customWidth="1"/>
    <col min="784" max="784" width="8.7109375" style="306" customWidth="1"/>
    <col min="785" max="785" width="9.5703125" style="306" customWidth="1"/>
    <col min="786" max="786" width="6" style="306" customWidth="1"/>
    <col min="787" max="787" width="13" style="306" customWidth="1"/>
    <col min="788" max="803" width="0" style="306" hidden="1" customWidth="1"/>
    <col min="804" max="1024" width="9.140625" style="306"/>
    <col min="1025" max="1025" width="3.140625" style="306" customWidth="1"/>
    <col min="1026" max="1026" width="21.85546875" style="306" customWidth="1"/>
    <col min="1027" max="1027" width="7" style="306" customWidth="1"/>
    <col min="1028" max="1028" width="5.85546875" style="306" customWidth="1"/>
    <col min="1029" max="1029" width="12.42578125" style="306" customWidth="1"/>
    <col min="1030" max="1030" width="8.140625" style="306" customWidth="1"/>
    <col min="1031" max="1031" width="11.140625" style="306" customWidth="1"/>
    <col min="1032" max="1037" width="4.85546875" style="306" customWidth="1"/>
    <col min="1038" max="1038" width="9.140625" style="306" customWidth="1"/>
    <col min="1039" max="1039" width="9" style="306" customWidth="1"/>
    <col min="1040" max="1040" width="8.7109375" style="306" customWidth="1"/>
    <col min="1041" max="1041" width="9.5703125" style="306" customWidth="1"/>
    <col min="1042" max="1042" width="6" style="306" customWidth="1"/>
    <col min="1043" max="1043" width="13" style="306" customWidth="1"/>
    <col min="1044" max="1059" width="0" style="306" hidden="1" customWidth="1"/>
    <col min="1060" max="1280" width="9.140625" style="306"/>
    <col min="1281" max="1281" width="3.140625" style="306" customWidth="1"/>
    <col min="1282" max="1282" width="21.85546875" style="306" customWidth="1"/>
    <col min="1283" max="1283" width="7" style="306" customWidth="1"/>
    <col min="1284" max="1284" width="5.85546875" style="306" customWidth="1"/>
    <col min="1285" max="1285" width="12.42578125" style="306" customWidth="1"/>
    <col min="1286" max="1286" width="8.140625" style="306" customWidth="1"/>
    <col min="1287" max="1287" width="11.140625" style="306" customWidth="1"/>
    <col min="1288" max="1293" width="4.85546875" style="306" customWidth="1"/>
    <col min="1294" max="1294" width="9.140625" style="306" customWidth="1"/>
    <col min="1295" max="1295" width="9" style="306" customWidth="1"/>
    <col min="1296" max="1296" width="8.7109375" style="306" customWidth="1"/>
    <col min="1297" max="1297" width="9.5703125" style="306" customWidth="1"/>
    <col min="1298" max="1298" width="6" style="306" customWidth="1"/>
    <col min="1299" max="1299" width="13" style="306" customWidth="1"/>
    <col min="1300" max="1315" width="0" style="306" hidden="1" customWidth="1"/>
    <col min="1316" max="1536" width="9.140625" style="306"/>
    <col min="1537" max="1537" width="3.140625" style="306" customWidth="1"/>
    <col min="1538" max="1538" width="21.85546875" style="306" customWidth="1"/>
    <col min="1539" max="1539" width="7" style="306" customWidth="1"/>
    <col min="1540" max="1540" width="5.85546875" style="306" customWidth="1"/>
    <col min="1541" max="1541" width="12.42578125" style="306" customWidth="1"/>
    <col min="1542" max="1542" width="8.140625" style="306" customWidth="1"/>
    <col min="1543" max="1543" width="11.140625" style="306" customWidth="1"/>
    <col min="1544" max="1549" width="4.85546875" style="306" customWidth="1"/>
    <col min="1550" max="1550" width="9.140625" style="306" customWidth="1"/>
    <col min="1551" max="1551" width="9" style="306" customWidth="1"/>
    <col min="1552" max="1552" width="8.7109375" style="306" customWidth="1"/>
    <col min="1553" max="1553" width="9.5703125" style="306" customWidth="1"/>
    <col min="1554" max="1554" width="6" style="306" customWidth="1"/>
    <col min="1555" max="1555" width="13" style="306" customWidth="1"/>
    <col min="1556" max="1571" width="0" style="306" hidden="1" customWidth="1"/>
    <col min="1572" max="1792" width="9.140625" style="306"/>
    <col min="1793" max="1793" width="3.140625" style="306" customWidth="1"/>
    <col min="1794" max="1794" width="21.85546875" style="306" customWidth="1"/>
    <col min="1795" max="1795" width="7" style="306" customWidth="1"/>
    <col min="1796" max="1796" width="5.85546875" style="306" customWidth="1"/>
    <col min="1797" max="1797" width="12.42578125" style="306" customWidth="1"/>
    <col min="1798" max="1798" width="8.140625" style="306" customWidth="1"/>
    <col min="1799" max="1799" width="11.140625" style="306" customWidth="1"/>
    <col min="1800" max="1805" width="4.85546875" style="306" customWidth="1"/>
    <col min="1806" max="1806" width="9.140625" style="306" customWidth="1"/>
    <col min="1807" max="1807" width="9" style="306" customWidth="1"/>
    <col min="1808" max="1808" width="8.7109375" style="306" customWidth="1"/>
    <col min="1809" max="1809" width="9.5703125" style="306" customWidth="1"/>
    <col min="1810" max="1810" width="6" style="306" customWidth="1"/>
    <col min="1811" max="1811" width="13" style="306" customWidth="1"/>
    <col min="1812" max="1827" width="0" style="306" hidden="1" customWidth="1"/>
    <col min="1828" max="2048" width="9.140625" style="306"/>
    <col min="2049" max="2049" width="3.140625" style="306" customWidth="1"/>
    <col min="2050" max="2050" width="21.85546875" style="306" customWidth="1"/>
    <col min="2051" max="2051" width="7" style="306" customWidth="1"/>
    <col min="2052" max="2052" width="5.85546875" style="306" customWidth="1"/>
    <col min="2053" max="2053" width="12.42578125" style="306" customWidth="1"/>
    <col min="2054" max="2054" width="8.140625" style="306" customWidth="1"/>
    <col min="2055" max="2055" width="11.140625" style="306" customWidth="1"/>
    <col min="2056" max="2061" width="4.85546875" style="306" customWidth="1"/>
    <col min="2062" max="2062" width="9.140625" style="306" customWidth="1"/>
    <col min="2063" max="2063" width="9" style="306" customWidth="1"/>
    <col min="2064" max="2064" width="8.7109375" style="306" customWidth="1"/>
    <col min="2065" max="2065" width="9.5703125" style="306" customWidth="1"/>
    <col min="2066" max="2066" width="6" style="306" customWidth="1"/>
    <col min="2067" max="2067" width="13" style="306" customWidth="1"/>
    <col min="2068" max="2083" width="0" style="306" hidden="1" customWidth="1"/>
    <col min="2084" max="2304" width="9.140625" style="306"/>
    <col min="2305" max="2305" width="3.140625" style="306" customWidth="1"/>
    <col min="2306" max="2306" width="21.85546875" style="306" customWidth="1"/>
    <col min="2307" max="2307" width="7" style="306" customWidth="1"/>
    <col min="2308" max="2308" width="5.85546875" style="306" customWidth="1"/>
    <col min="2309" max="2309" width="12.42578125" style="306" customWidth="1"/>
    <col min="2310" max="2310" width="8.140625" style="306" customWidth="1"/>
    <col min="2311" max="2311" width="11.140625" style="306" customWidth="1"/>
    <col min="2312" max="2317" width="4.85546875" style="306" customWidth="1"/>
    <col min="2318" max="2318" width="9.140625" style="306" customWidth="1"/>
    <col min="2319" max="2319" width="9" style="306" customWidth="1"/>
    <col min="2320" max="2320" width="8.7109375" style="306" customWidth="1"/>
    <col min="2321" max="2321" width="9.5703125" style="306" customWidth="1"/>
    <col min="2322" max="2322" width="6" style="306" customWidth="1"/>
    <col min="2323" max="2323" width="13" style="306" customWidth="1"/>
    <col min="2324" max="2339" width="0" style="306" hidden="1" customWidth="1"/>
    <col min="2340" max="2560" width="9.140625" style="306"/>
    <col min="2561" max="2561" width="3.140625" style="306" customWidth="1"/>
    <col min="2562" max="2562" width="21.85546875" style="306" customWidth="1"/>
    <col min="2563" max="2563" width="7" style="306" customWidth="1"/>
    <col min="2564" max="2564" width="5.85546875" style="306" customWidth="1"/>
    <col min="2565" max="2565" width="12.42578125" style="306" customWidth="1"/>
    <col min="2566" max="2566" width="8.140625" style="306" customWidth="1"/>
    <col min="2567" max="2567" width="11.140625" style="306" customWidth="1"/>
    <col min="2568" max="2573" width="4.85546875" style="306" customWidth="1"/>
    <col min="2574" max="2574" width="9.140625" style="306" customWidth="1"/>
    <col min="2575" max="2575" width="9" style="306" customWidth="1"/>
    <col min="2576" max="2576" width="8.7109375" style="306" customWidth="1"/>
    <col min="2577" max="2577" width="9.5703125" style="306" customWidth="1"/>
    <col min="2578" max="2578" width="6" style="306" customWidth="1"/>
    <col min="2579" max="2579" width="13" style="306" customWidth="1"/>
    <col min="2580" max="2595" width="0" style="306" hidden="1" customWidth="1"/>
    <col min="2596" max="2816" width="9.140625" style="306"/>
    <col min="2817" max="2817" width="3.140625" style="306" customWidth="1"/>
    <col min="2818" max="2818" width="21.85546875" style="306" customWidth="1"/>
    <col min="2819" max="2819" width="7" style="306" customWidth="1"/>
    <col min="2820" max="2820" width="5.85546875" style="306" customWidth="1"/>
    <col min="2821" max="2821" width="12.42578125" style="306" customWidth="1"/>
    <col min="2822" max="2822" width="8.140625" style="306" customWidth="1"/>
    <col min="2823" max="2823" width="11.140625" style="306" customWidth="1"/>
    <col min="2824" max="2829" width="4.85546875" style="306" customWidth="1"/>
    <col min="2830" max="2830" width="9.140625" style="306" customWidth="1"/>
    <col min="2831" max="2831" width="9" style="306" customWidth="1"/>
    <col min="2832" max="2832" width="8.7109375" style="306" customWidth="1"/>
    <col min="2833" max="2833" width="9.5703125" style="306" customWidth="1"/>
    <col min="2834" max="2834" width="6" style="306" customWidth="1"/>
    <col min="2835" max="2835" width="13" style="306" customWidth="1"/>
    <col min="2836" max="2851" width="0" style="306" hidden="1" customWidth="1"/>
    <col min="2852" max="3072" width="9.140625" style="306"/>
    <col min="3073" max="3073" width="3.140625" style="306" customWidth="1"/>
    <col min="3074" max="3074" width="21.85546875" style="306" customWidth="1"/>
    <col min="3075" max="3075" width="7" style="306" customWidth="1"/>
    <col min="3076" max="3076" width="5.85546875" style="306" customWidth="1"/>
    <col min="3077" max="3077" width="12.42578125" style="306" customWidth="1"/>
    <col min="3078" max="3078" width="8.140625" style="306" customWidth="1"/>
    <col min="3079" max="3079" width="11.140625" style="306" customWidth="1"/>
    <col min="3080" max="3085" width="4.85546875" style="306" customWidth="1"/>
    <col min="3086" max="3086" width="9.140625" style="306" customWidth="1"/>
    <col min="3087" max="3087" width="9" style="306" customWidth="1"/>
    <col min="3088" max="3088" width="8.7109375" style="306" customWidth="1"/>
    <col min="3089" max="3089" width="9.5703125" style="306" customWidth="1"/>
    <col min="3090" max="3090" width="6" style="306" customWidth="1"/>
    <col min="3091" max="3091" width="13" style="306" customWidth="1"/>
    <col min="3092" max="3107" width="0" style="306" hidden="1" customWidth="1"/>
    <col min="3108" max="3328" width="9.140625" style="306"/>
    <col min="3329" max="3329" width="3.140625" style="306" customWidth="1"/>
    <col min="3330" max="3330" width="21.85546875" style="306" customWidth="1"/>
    <col min="3331" max="3331" width="7" style="306" customWidth="1"/>
    <col min="3332" max="3332" width="5.85546875" style="306" customWidth="1"/>
    <col min="3333" max="3333" width="12.42578125" style="306" customWidth="1"/>
    <col min="3334" max="3334" width="8.140625" style="306" customWidth="1"/>
    <col min="3335" max="3335" width="11.140625" style="306" customWidth="1"/>
    <col min="3336" max="3341" width="4.85546875" style="306" customWidth="1"/>
    <col min="3342" max="3342" width="9.140625" style="306" customWidth="1"/>
    <col min="3343" max="3343" width="9" style="306" customWidth="1"/>
    <col min="3344" max="3344" width="8.7109375" style="306" customWidth="1"/>
    <col min="3345" max="3345" width="9.5703125" style="306" customWidth="1"/>
    <col min="3346" max="3346" width="6" style="306" customWidth="1"/>
    <col min="3347" max="3347" width="13" style="306" customWidth="1"/>
    <col min="3348" max="3363" width="0" style="306" hidden="1" customWidth="1"/>
    <col min="3364" max="3584" width="9.140625" style="306"/>
    <col min="3585" max="3585" width="3.140625" style="306" customWidth="1"/>
    <col min="3586" max="3586" width="21.85546875" style="306" customWidth="1"/>
    <col min="3587" max="3587" width="7" style="306" customWidth="1"/>
    <col min="3588" max="3588" width="5.85546875" style="306" customWidth="1"/>
    <col min="3589" max="3589" width="12.42578125" style="306" customWidth="1"/>
    <col min="3590" max="3590" width="8.140625" style="306" customWidth="1"/>
    <col min="3591" max="3591" width="11.140625" style="306" customWidth="1"/>
    <col min="3592" max="3597" width="4.85546875" style="306" customWidth="1"/>
    <col min="3598" max="3598" width="9.140625" style="306" customWidth="1"/>
    <col min="3599" max="3599" width="9" style="306" customWidth="1"/>
    <col min="3600" max="3600" width="8.7109375" style="306" customWidth="1"/>
    <col min="3601" max="3601" width="9.5703125" style="306" customWidth="1"/>
    <col min="3602" max="3602" width="6" style="306" customWidth="1"/>
    <col min="3603" max="3603" width="13" style="306" customWidth="1"/>
    <col min="3604" max="3619" width="0" style="306" hidden="1" customWidth="1"/>
    <col min="3620" max="3840" width="9.140625" style="306"/>
    <col min="3841" max="3841" width="3.140625" style="306" customWidth="1"/>
    <col min="3842" max="3842" width="21.85546875" style="306" customWidth="1"/>
    <col min="3843" max="3843" width="7" style="306" customWidth="1"/>
    <col min="3844" max="3844" width="5.85546875" style="306" customWidth="1"/>
    <col min="3845" max="3845" width="12.42578125" style="306" customWidth="1"/>
    <col min="3846" max="3846" width="8.140625" style="306" customWidth="1"/>
    <col min="3847" max="3847" width="11.140625" style="306" customWidth="1"/>
    <col min="3848" max="3853" width="4.85546875" style="306" customWidth="1"/>
    <col min="3854" max="3854" width="9.140625" style="306" customWidth="1"/>
    <col min="3855" max="3855" width="9" style="306" customWidth="1"/>
    <col min="3856" max="3856" width="8.7109375" style="306" customWidth="1"/>
    <col min="3857" max="3857" width="9.5703125" style="306" customWidth="1"/>
    <col min="3858" max="3858" width="6" style="306" customWidth="1"/>
    <col min="3859" max="3859" width="13" style="306" customWidth="1"/>
    <col min="3860" max="3875" width="0" style="306" hidden="1" customWidth="1"/>
    <col min="3876" max="4096" width="9.140625" style="306"/>
    <col min="4097" max="4097" width="3.140625" style="306" customWidth="1"/>
    <col min="4098" max="4098" width="21.85546875" style="306" customWidth="1"/>
    <col min="4099" max="4099" width="7" style="306" customWidth="1"/>
    <col min="4100" max="4100" width="5.85546875" style="306" customWidth="1"/>
    <col min="4101" max="4101" width="12.42578125" style="306" customWidth="1"/>
    <col min="4102" max="4102" width="8.140625" style="306" customWidth="1"/>
    <col min="4103" max="4103" width="11.140625" style="306" customWidth="1"/>
    <col min="4104" max="4109" width="4.85546875" style="306" customWidth="1"/>
    <col min="4110" max="4110" width="9.140625" style="306" customWidth="1"/>
    <col min="4111" max="4111" width="9" style="306" customWidth="1"/>
    <col min="4112" max="4112" width="8.7109375" style="306" customWidth="1"/>
    <col min="4113" max="4113" width="9.5703125" style="306" customWidth="1"/>
    <col min="4114" max="4114" width="6" style="306" customWidth="1"/>
    <col min="4115" max="4115" width="13" style="306" customWidth="1"/>
    <col min="4116" max="4131" width="0" style="306" hidden="1" customWidth="1"/>
    <col min="4132" max="4352" width="9.140625" style="306"/>
    <col min="4353" max="4353" width="3.140625" style="306" customWidth="1"/>
    <col min="4354" max="4354" width="21.85546875" style="306" customWidth="1"/>
    <col min="4355" max="4355" width="7" style="306" customWidth="1"/>
    <col min="4356" max="4356" width="5.85546875" style="306" customWidth="1"/>
    <col min="4357" max="4357" width="12.42578125" style="306" customWidth="1"/>
    <col min="4358" max="4358" width="8.140625" style="306" customWidth="1"/>
    <col min="4359" max="4359" width="11.140625" style="306" customWidth="1"/>
    <col min="4360" max="4365" width="4.85546875" style="306" customWidth="1"/>
    <col min="4366" max="4366" width="9.140625" style="306" customWidth="1"/>
    <col min="4367" max="4367" width="9" style="306" customWidth="1"/>
    <col min="4368" max="4368" width="8.7109375" style="306" customWidth="1"/>
    <col min="4369" max="4369" width="9.5703125" style="306" customWidth="1"/>
    <col min="4370" max="4370" width="6" style="306" customWidth="1"/>
    <col min="4371" max="4371" width="13" style="306" customWidth="1"/>
    <col min="4372" max="4387" width="0" style="306" hidden="1" customWidth="1"/>
    <col min="4388" max="4608" width="9.140625" style="306"/>
    <col min="4609" max="4609" width="3.140625" style="306" customWidth="1"/>
    <col min="4610" max="4610" width="21.85546875" style="306" customWidth="1"/>
    <col min="4611" max="4611" width="7" style="306" customWidth="1"/>
    <col min="4612" max="4612" width="5.85546875" style="306" customWidth="1"/>
    <col min="4613" max="4613" width="12.42578125" style="306" customWidth="1"/>
    <col min="4614" max="4614" width="8.140625" style="306" customWidth="1"/>
    <col min="4615" max="4615" width="11.140625" style="306" customWidth="1"/>
    <col min="4616" max="4621" width="4.85546875" style="306" customWidth="1"/>
    <col min="4622" max="4622" width="9.140625" style="306" customWidth="1"/>
    <col min="4623" max="4623" width="9" style="306" customWidth="1"/>
    <col min="4624" max="4624" width="8.7109375" style="306" customWidth="1"/>
    <col min="4625" max="4625" width="9.5703125" style="306" customWidth="1"/>
    <col min="4626" max="4626" width="6" style="306" customWidth="1"/>
    <col min="4627" max="4627" width="13" style="306" customWidth="1"/>
    <col min="4628" max="4643" width="0" style="306" hidden="1" customWidth="1"/>
    <col min="4644" max="4864" width="9.140625" style="306"/>
    <col min="4865" max="4865" width="3.140625" style="306" customWidth="1"/>
    <col min="4866" max="4866" width="21.85546875" style="306" customWidth="1"/>
    <col min="4867" max="4867" width="7" style="306" customWidth="1"/>
    <col min="4868" max="4868" width="5.85546875" style="306" customWidth="1"/>
    <col min="4869" max="4869" width="12.42578125" style="306" customWidth="1"/>
    <col min="4870" max="4870" width="8.140625" style="306" customWidth="1"/>
    <col min="4871" max="4871" width="11.140625" style="306" customWidth="1"/>
    <col min="4872" max="4877" width="4.85546875" style="306" customWidth="1"/>
    <col min="4878" max="4878" width="9.140625" style="306" customWidth="1"/>
    <col min="4879" max="4879" width="9" style="306" customWidth="1"/>
    <col min="4880" max="4880" width="8.7109375" style="306" customWidth="1"/>
    <col min="4881" max="4881" width="9.5703125" style="306" customWidth="1"/>
    <col min="4882" max="4882" width="6" style="306" customWidth="1"/>
    <col min="4883" max="4883" width="13" style="306" customWidth="1"/>
    <col min="4884" max="4899" width="0" style="306" hidden="1" customWidth="1"/>
    <col min="4900" max="5120" width="9.140625" style="306"/>
    <col min="5121" max="5121" width="3.140625" style="306" customWidth="1"/>
    <col min="5122" max="5122" width="21.85546875" style="306" customWidth="1"/>
    <col min="5123" max="5123" width="7" style="306" customWidth="1"/>
    <col min="5124" max="5124" width="5.85546875" style="306" customWidth="1"/>
    <col min="5125" max="5125" width="12.42578125" style="306" customWidth="1"/>
    <col min="5126" max="5126" width="8.140625" style="306" customWidth="1"/>
    <col min="5127" max="5127" width="11.140625" style="306" customWidth="1"/>
    <col min="5128" max="5133" width="4.85546875" style="306" customWidth="1"/>
    <col min="5134" max="5134" width="9.140625" style="306" customWidth="1"/>
    <col min="5135" max="5135" width="9" style="306" customWidth="1"/>
    <col min="5136" max="5136" width="8.7109375" style="306" customWidth="1"/>
    <col min="5137" max="5137" width="9.5703125" style="306" customWidth="1"/>
    <col min="5138" max="5138" width="6" style="306" customWidth="1"/>
    <col min="5139" max="5139" width="13" style="306" customWidth="1"/>
    <col min="5140" max="5155" width="0" style="306" hidden="1" customWidth="1"/>
    <col min="5156" max="5376" width="9.140625" style="306"/>
    <col min="5377" max="5377" width="3.140625" style="306" customWidth="1"/>
    <col min="5378" max="5378" width="21.85546875" style="306" customWidth="1"/>
    <col min="5379" max="5379" width="7" style="306" customWidth="1"/>
    <col min="5380" max="5380" width="5.85546875" style="306" customWidth="1"/>
    <col min="5381" max="5381" width="12.42578125" style="306" customWidth="1"/>
    <col min="5382" max="5382" width="8.140625" style="306" customWidth="1"/>
    <col min="5383" max="5383" width="11.140625" style="306" customWidth="1"/>
    <col min="5384" max="5389" width="4.85546875" style="306" customWidth="1"/>
    <col min="5390" max="5390" width="9.140625" style="306" customWidth="1"/>
    <col min="5391" max="5391" width="9" style="306" customWidth="1"/>
    <col min="5392" max="5392" width="8.7109375" style="306" customWidth="1"/>
    <col min="5393" max="5393" width="9.5703125" style="306" customWidth="1"/>
    <col min="5394" max="5394" width="6" style="306" customWidth="1"/>
    <col min="5395" max="5395" width="13" style="306" customWidth="1"/>
    <col min="5396" max="5411" width="0" style="306" hidden="1" customWidth="1"/>
    <col min="5412" max="5632" width="9.140625" style="306"/>
    <col min="5633" max="5633" width="3.140625" style="306" customWidth="1"/>
    <col min="5634" max="5634" width="21.85546875" style="306" customWidth="1"/>
    <col min="5635" max="5635" width="7" style="306" customWidth="1"/>
    <col min="5636" max="5636" width="5.85546875" style="306" customWidth="1"/>
    <col min="5637" max="5637" width="12.42578125" style="306" customWidth="1"/>
    <col min="5638" max="5638" width="8.140625" style="306" customWidth="1"/>
    <col min="5639" max="5639" width="11.140625" style="306" customWidth="1"/>
    <col min="5640" max="5645" width="4.85546875" style="306" customWidth="1"/>
    <col min="5646" max="5646" width="9.140625" style="306" customWidth="1"/>
    <col min="5647" max="5647" width="9" style="306" customWidth="1"/>
    <col min="5648" max="5648" width="8.7109375" style="306" customWidth="1"/>
    <col min="5649" max="5649" width="9.5703125" style="306" customWidth="1"/>
    <col min="5650" max="5650" width="6" style="306" customWidth="1"/>
    <col min="5651" max="5651" width="13" style="306" customWidth="1"/>
    <col min="5652" max="5667" width="0" style="306" hidden="1" customWidth="1"/>
    <col min="5668" max="5888" width="9.140625" style="306"/>
    <col min="5889" max="5889" width="3.140625" style="306" customWidth="1"/>
    <col min="5890" max="5890" width="21.85546875" style="306" customWidth="1"/>
    <col min="5891" max="5891" width="7" style="306" customWidth="1"/>
    <col min="5892" max="5892" width="5.85546875" style="306" customWidth="1"/>
    <col min="5893" max="5893" width="12.42578125" style="306" customWidth="1"/>
    <col min="5894" max="5894" width="8.140625" style="306" customWidth="1"/>
    <col min="5895" max="5895" width="11.140625" style="306" customWidth="1"/>
    <col min="5896" max="5901" width="4.85546875" style="306" customWidth="1"/>
    <col min="5902" max="5902" width="9.140625" style="306" customWidth="1"/>
    <col min="5903" max="5903" width="9" style="306" customWidth="1"/>
    <col min="5904" max="5904" width="8.7109375" style="306" customWidth="1"/>
    <col min="5905" max="5905" width="9.5703125" style="306" customWidth="1"/>
    <col min="5906" max="5906" width="6" style="306" customWidth="1"/>
    <col min="5907" max="5907" width="13" style="306" customWidth="1"/>
    <col min="5908" max="5923" width="0" style="306" hidden="1" customWidth="1"/>
    <col min="5924" max="6144" width="9.140625" style="306"/>
    <col min="6145" max="6145" width="3.140625" style="306" customWidth="1"/>
    <col min="6146" max="6146" width="21.85546875" style="306" customWidth="1"/>
    <col min="6147" max="6147" width="7" style="306" customWidth="1"/>
    <col min="6148" max="6148" width="5.85546875" style="306" customWidth="1"/>
    <col min="6149" max="6149" width="12.42578125" style="306" customWidth="1"/>
    <col min="6150" max="6150" width="8.140625" style="306" customWidth="1"/>
    <col min="6151" max="6151" width="11.140625" style="306" customWidth="1"/>
    <col min="6152" max="6157" width="4.85546875" style="306" customWidth="1"/>
    <col min="6158" max="6158" width="9.140625" style="306" customWidth="1"/>
    <col min="6159" max="6159" width="9" style="306" customWidth="1"/>
    <col min="6160" max="6160" width="8.7109375" style="306" customWidth="1"/>
    <col min="6161" max="6161" width="9.5703125" style="306" customWidth="1"/>
    <col min="6162" max="6162" width="6" style="306" customWidth="1"/>
    <col min="6163" max="6163" width="13" style="306" customWidth="1"/>
    <col min="6164" max="6179" width="0" style="306" hidden="1" customWidth="1"/>
    <col min="6180" max="6400" width="9.140625" style="306"/>
    <col min="6401" max="6401" width="3.140625" style="306" customWidth="1"/>
    <col min="6402" max="6402" width="21.85546875" style="306" customWidth="1"/>
    <col min="6403" max="6403" width="7" style="306" customWidth="1"/>
    <col min="6404" max="6404" width="5.85546875" style="306" customWidth="1"/>
    <col min="6405" max="6405" width="12.42578125" style="306" customWidth="1"/>
    <col min="6406" max="6406" width="8.140625" style="306" customWidth="1"/>
    <col min="6407" max="6407" width="11.140625" style="306" customWidth="1"/>
    <col min="6408" max="6413" width="4.85546875" style="306" customWidth="1"/>
    <col min="6414" max="6414" width="9.140625" style="306" customWidth="1"/>
    <col min="6415" max="6415" width="9" style="306" customWidth="1"/>
    <col min="6416" max="6416" width="8.7109375" style="306" customWidth="1"/>
    <col min="6417" max="6417" width="9.5703125" style="306" customWidth="1"/>
    <col min="6418" max="6418" width="6" style="306" customWidth="1"/>
    <col min="6419" max="6419" width="13" style="306" customWidth="1"/>
    <col min="6420" max="6435" width="0" style="306" hidden="1" customWidth="1"/>
    <col min="6436" max="6656" width="9.140625" style="306"/>
    <col min="6657" max="6657" width="3.140625" style="306" customWidth="1"/>
    <col min="6658" max="6658" width="21.85546875" style="306" customWidth="1"/>
    <col min="6659" max="6659" width="7" style="306" customWidth="1"/>
    <col min="6660" max="6660" width="5.85546875" style="306" customWidth="1"/>
    <col min="6661" max="6661" width="12.42578125" style="306" customWidth="1"/>
    <col min="6662" max="6662" width="8.140625" style="306" customWidth="1"/>
    <col min="6663" max="6663" width="11.140625" style="306" customWidth="1"/>
    <col min="6664" max="6669" width="4.85546875" style="306" customWidth="1"/>
    <col min="6670" max="6670" width="9.140625" style="306" customWidth="1"/>
    <col min="6671" max="6671" width="9" style="306" customWidth="1"/>
    <col min="6672" max="6672" width="8.7109375" style="306" customWidth="1"/>
    <col min="6673" max="6673" width="9.5703125" style="306" customWidth="1"/>
    <col min="6674" max="6674" width="6" style="306" customWidth="1"/>
    <col min="6675" max="6675" width="13" style="306" customWidth="1"/>
    <col min="6676" max="6691" width="0" style="306" hidden="1" customWidth="1"/>
    <col min="6692" max="6912" width="9.140625" style="306"/>
    <col min="6913" max="6913" width="3.140625" style="306" customWidth="1"/>
    <col min="6914" max="6914" width="21.85546875" style="306" customWidth="1"/>
    <col min="6915" max="6915" width="7" style="306" customWidth="1"/>
    <col min="6916" max="6916" width="5.85546875" style="306" customWidth="1"/>
    <col min="6917" max="6917" width="12.42578125" style="306" customWidth="1"/>
    <col min="6918" max="6918" width="8.140625" style="306" customWidth="1"/>
    <col min="6919" max="6919" width="11.140625" style="306" customWidth="1"/>
    <col min="6920" max="6925" width="4.85546875" style="306" customWidth="1"/>
    <col min="6926" max="6926" width="9.140625" style="306" customWidth="1"/>
    <col min="6927" max="6927" width="9" style="306" customWidth="1"/>
    <col min="6928" max="6928" width="8.7109375" style="306" customWidth="1"/>
    <col min="6929" max="6929" width="9.5703125" style="306" customWidth="1"/>
    <col min="6930" max="6930" width="6" style="306" customWidth="1"/>
    <col min="6931" max="6931" width="13" style="306" customWidth="1"/>
    <col min="6932" max="6947" width="0" style="306" hidden="1" customWidth="1"/>
    <col min="6948" max="7168" width="9.140625" style="306"/>
    <col min="7169" max="7169" width="3.140625" style="306" customWidth="1"/>
    <col min="7170" max="7170" width="21.85546875" style="306" customWidth="1"/>
    <col min="7171" max="7171" width="7" style="306" customWidth="1"/>
    <col min="7172" max="7172" width="5.85546875" style="306" customWidth="1"/>
    <col min="7173" max="7173" width="12.42578125" style="306" customWidth="1"/>
    <col min="7174" max="7174" width="8.140625" style="306" customWidth="1"/>
    <col min="7175" max="7175" width="11.140625" style="306" customWidth="1"/>
    <col min="7176" max="7181" width="4.85546875" style="306" customWidth="1"/>
    <col min="7182" max="7182" width="9.140625" style="306" customWidth="1"/>
    <col min="7183" max="7183" width="9" style="306" customWidth="1"/>
    <col min="7184" max="7184" width="8.7109375" style="306" customWidth="1"/>
    <col min="7185" max="7185" width="9.5703125" style="306" customWidth="1"/>
    <col min="7186" max="7186" width="6" style="306" customWidth="1"/>
    <col min="7187" max="7187" width="13" style="306" customWidth="1"/>
    <col min="7188" max="7203" width="0" style="306" hidden="1" customWidth="1"/>
    <col min="7204" max="7424" width="9.140625" style="306"/>
    <col min="7425" max="7425" width="3.140625" style="306" customWidth="1"/>
    <col min="7426" max="7426" width="21.85546875" style="306" customWidth="1"/>
    <col min="7427" max="7427" width="7" style="306" customWidth="1"/>
    <col min="7428" max="7428" width="5.85546875" style="306" customWidth="1"/>
    <col min="7429" max="7429" width="12.42578125" style="306" customWidth="1"/>
    <col min="7430" max="7430" width="8.140625" style="306" customWidth="1"/>
    <col min="7431" max="7431" width="11.140625" style="306" customWidth="1"/>
    <col min="7432" max="7437" width="4.85546875" style="306" customWidth="1"/>
    <col min="7438" max="7438" width="9.140625" style="306" customWidth="1"/>
    <col min="7439" max="7439" width="9" style="306" customWidth="1"/>
    <col min="7440" max="7440" width="8.7109375" style="306" customWidth="1"/>
    <col min="7441" max="7441" width="9.5703125" style="306" customWidth="1"/>
    <col min="7442" max="7442" width="6" style="306" customWidth="1"/>
    <col min="7443" max="7443" width="13" style="306" customWidth="1"/>
    <col min="7444" max="7459" width="0" style="306" hidden="1" customWidth="1"/>
    <col min="7460" max="7680" width="9.140625" style="306"/>
    <col min="7681" max="7681" width="3.140625" style="306" customWidth="1"/>
    <col min="7682" max="7682" width="21.85546875" style="306" customWidth="1"/>
    <col min="7683" max="7683" width="7" style="306" customWidth="1"/>
    <col min="7684" max="7684" width="5.85546875" style="306" customWidth="1"/>
    <col min="7685" max="7685" width="12.42578125" style="306" customWidth="1"/>
    <col min="7686" max="7686" width="8.140625" style="306" customWidth="1"/>
    <col min="7687" max="7687" width="11.140625" style="306" customWidth="1"/>
    <col min="7688" max="7693" width="4.85546875" style="306" customWidth="1"/>
    <col min="7694" max="7694" width="9.140625" style="306" customWidth="1"/>
    <col min="7695" max="7695" width="9" style="306" customWidth="1"/>
    <col min="7696" max="7696" width="8.7109375" style="306" customWidth="1"/>
    <col min="7697" max="7697" width="9.5703125" style="306" customWidth="1"/>
    <col min="7698" max="7698" width="6" style="306" customWidth="1"/>
    <col min="7699" max="7699" width="13" style="306" customWidth="1"/>
    <col min="7700" max="7715" width="0" style="306" hidden="1" customWidth="1"/>
    <col min="7716" max="7936" width="9.140625" style="306"/>
    <col min="7937" max="7937" width="3.140625" style="306" customWidth="1"/>
    <col min="7938" max="7938" width="21.85546875" style="306" customWidth="1"/>
    <col min="7939" max="7939" width="7" style="306" customWidth="1"/>
    <col min="7940" max="7940" width="5.85546875" style="306" customWidth="1"/>
    <col min="7941" max="7941" width="12.42578125" style="306" customWidth="1"/>
    <col min="7942" max="7942" width="8.140625" style="306" customWidth="1"/>
    <col min="7943" max="7943" width="11.140625" style="306" customWidth="1"/>
    <col min="7944" max="7949" width="4.85546875" style="306" customWidth="1"/>
    <col min="7950" max="7950" width="9.140625" style="306" customWidth="1"/>
    <col min="7951" max="7951" width="9" style="306" customWidth="1"/>
    <col min="7952" max="7952" width="8.7109375" style="306" customWidth="1"/>
    <col min="7953" max="7953" width="9.5703125" style="306" customWidth="1"/>
    <col min="7954" max="7954" width="6" style="306" customWidth="1"/>
    <col min="7955" max="7955" width="13" style="306" customWidth="1"/>
    <col min="7956" max="7971" width="0" style="306" hidden="1" customWidth="1"/>
    <col min="7972" max="8192" width="9.140625" style="306"/>
    <col min="8193" max="8193" width="3.140625" style="306" customWidth="1"/>
    <col min="8194" max="8194" width="21.85546875" style="306" customWidth="1"/>
    <col min="8195" max="8195" width="7" style="306" customWidth="1"/>
    <col min="8196" max="8196" width="5.85546875" style="306" customWidth="1"/>
    <col min="8197" max="8197" width="12.42578125" style="306" customWidth="1"/>
    <col min="8198" max="8198" width="8.140625" style="306" customWidth="1"/>
    <col min="8199" max="8199" width="11.140625" style="306" customWidth="1"/>
    <col min="8200" max="8205" width="4.85546875" style="306" customWidth="1"/>
    <col min="8206" max="8206" width="9.140625" style="306" customWidth="1"/>
    <col min="8207" max="8207" width="9" style="306" customWidth="1"/>
    <col min="8208" max="8208" width="8.7109375" style="306" customWidth="1"/>
    <col min="8209" max="8209" width="9.5703125" style="306" customWidth="1"/>
    <col min="8210" max="8210" width="6" style="306" customWidth="1"/>
    <col min="8211" max="8211" width="13" style="306" customWidth="1"/>
    <col min="8212" max="8227" width="0" style="306" hidden="1" customWidth="1"/>
    <col min="8228" max="8448" width="9.140625" style="306"/>
    <col min="8449" max="8449" width="3.140625" style="306" customWidth="1"/>
    <col min="8450" max="8450" width="21.85546875" style="306" customWidth="1"/>
    <col min="8451" max="8451" width="7" style="306" customWidth="1"/>
    <col min="8452" max="8452" width="5.85546875" style="306" customWidth="1"/>
    <col min="8453" max="8453" width="12.42578125" style="306" customWidth="1"/>
    <col min="8454" max="8454" width="8.140625" style="306" customWidth="1"/>
    <col min="8455" max="8455" width="11.140625" style="306" customWidth="1"/>
    <col min="8456" max="8461" width="4.85546875" style="306" customWidth="1"/>
    <col min="8462" max="8462" width="9.140625" style="306" customWidth="1"/>
    <col min="8463" max="8463" width="9" style="306" customWidth="1"/>
    <col min="8464" max="8464" width="8.7109375" style="306" customWidth="1"/>
    <col min="8465" max="8465" width="9.5703125" style="306" customWidth="1"/>
    <col min="8466" max="8466" width="6" style="306" customWidth="1"/>
    <col min="8467" max="8467" width="13" style="306" customWidth="1"/>
    <col min="8468" max="8483" width="0" style="306" hidden="1" customWidth="1"/>
    <col min="8484" max="8704" width="9.140625" style="306"/>
    <col min="8705" max="8705" width="3.140625" style="306" customWidth="1"/>
    <col min="8706" max="8706" width="21.85546875" style="306" customWidth="1"/>
    <col min="8707" max="8707" width="7" style="306" customWidth="1"/>
    <col min="8708" max="8708" width="5.85546875" style="306" customWidth="1"/>
    <col min="8709" max="8709" width="12.42578125" style="306" customWidth="1"/>
    <col min="8710" max="8710" width="8.140625" style="306" customWidth="1"/>
    <col min="8711" max="8711" width="11.140625" style="306" customWidth="1"/>
    <col min="8712" max="8717" width="4.85546875" style="306" customWidth="1"/>
    <col min="8718" max="8718" width="9.140625" style="306" customWidth="1"/>
    <col min="8719" max="8719" width="9" style="306" customWidth="1"/>
    <col min="8720" max="8720" width="8.7109375" style="306" customWidth="1"/>
    <col min="8721" max="8721" width="9.5703125" style="306" customWidth="1"/>
    <col min="8722" max="8722" width="6" style="306" customWidth="1"/>
    <col min="8723" max="8723" width="13" style="306" customWidth="1"/>
    <col min="8724" max="8739" width="0" style="306" hidden="1" customWidth="1"/>
    <col min="8740" max="8960" width="9.140625" style="306"/>
    <col min="8961" max="8961" width="3.140625" style="306" customWidth="1"/>
    <col min="8962" max="8962" width="21.85546875" style="306" customWidth="1"/>
    <col min="8963" max="8963" width="7" style="306" customWidth="1"/>
    <col min="8964" max="8964" width="5.85546875" style="306" customWidth="1"/>
    <col min="8965" max="8965" width="12.42578125" style="306" customWidth="1"/>
    <col min="8966" max="8966" width="8.140625" style="306" customWidth="1"/>
    <col min="8967" max="8967" width="11.140625" style="306" customWidth="1"/>
    <col min="8968" max="8973" width="4.85546875" style="306" customWidth="1"/>
    <col min="8974" max="8974" width="9.140625" style="306" customWidth="1"/>
    <col min="8975" max="8975" width="9" style="306" customWidth="1"/>
    <col min="8976" max="8976" width="8.7109375" style="306" customWidth="1"/>
    <col min="8977" max="8977" width="9.5703125" style="306" customWidth="1"/>
    <col min="8978" max="8978" width="6" style="306" customWidth="1"/>
    <col min="8979" max="8979" width="13" style="306" customWidth="1"/>
    <col min="8980" max="8995" width="0" style="306" hidden="1" customWidth="1"/>
    <col min="8996" max="9216" width="9.140625" style="306"/>
    <col min="9217" max="9217" width="3.140625" style="306" customWidth="1"/>
    <col min="9218" max="9218" width="21.85546875" style="306" customWidth="1"/>
    <col min="9219" max="9219" width="7" style="306" customWidth="1"/>
    <col min="9220" max="9220" width="5.85546875" style="306" customWidth="1"/>
    <col min="9221" max="9221" width="12.42578125" style="306" customWidth="1"/>
    <col min="9222" max="9222" width="8.140625" style="306" customWidth="1"/>
    <col min="9223" max="9223" width="11.140625" style="306" customWidth="1"/>
    <col min="9224" max="9229" width="4.85546875" style="306" customWidth="1"/>
    <col min="9230" max="9230" width="9.140625" style="306" customWidth="1"/>
    <col min="9231" max="9231" width="9" style="306" customWidth="1"/>
    <col min="9232" max="9232" width="8.7109375" style="306" customWidth="1"/>
    <col min="9233" max="9233" width="9.5703125" style="306" customWidth="1"/>
    <col min="9234" max="9234" width="6" style="306" customWidth="1"/>
    <col min="9235" max="9235" width="13" style="306" customWidth="1"/>
    <col min="9236" max="9251" width="0" style="306" hidden="1" customWidth="1"/>
    <col min="9252" max="9472" width="9.140625" style="306"/>
    <col min="9473" max="9473" width="3.140625" style="306" customWidth="1"/>
    <col min="9474" max="9474" width="21.85546875" style="306" customWidth="1"/>
    <col min="9475" max="9475" width="7" style="306" customWidth="1"/>
    <col min="9476" max="9476" width="5.85546875" style="306" customWidth="1"/>
    <col min="9477" max="9477" width="12.42578125" style="306" customWidth="1"/>
    <col min="9478" max="9478" width="8.140625" style="306" customWidth="1"/>
    <col min="9479" max="9479" width="11.140625" style="306" customWidth="1"/>
    <col min="9480" max="9485" width="4.85546875" style="306" customWidth="1"/>
    <col min="9486" max="9486" width="9.140625" style="306" customWidth="1"/>
    <col min="9487" max="9487" width="9" style="306" customWidth="1"/>
    <col min="9488" max="9488" width="8.7109375" style="306" customWidth="1"/>
    <col min="9489" max="9489" width="9.5703125" style="306" customWidth="1"/>
    <col min="9490" max="9490" width="6" style="306" customWidth="1"/>
    <col min="9491" max="9491" width="13" style="306" customWidth="1"/>
    <col min="9492" max="9507" width="0" style="306" hidden="1" customWidth="1"/>
    <col min="9508" max="9728" width="9.140625" style="306"/>
    <col min="9729" max="9729" width="3.140625" style="306" customWidth="1"/>
    <col min="9730" max="9730" width="21.85546875" style="306" customWidth="1"/>
    <col min="9731" max="9731" width="7" style="306" customWidth="1"/>
    <col min="9732" max="9732" width="5.85546875" style="306" customWidth="1"/>
    <col min="9733" max="9733" width="12.42578125" style="306" customWidth="1"/>
    <col min="9734" max="9734" width="8.140625" style="306" customWidth="1"/>
    <col min="9735" max="9735" width="11.140625" style="306" customWidth="1"/>
    <col min="9736" max="9741" width="4.85546875" style="306" customWidth="1"/>
    <col min="9742" max="9742" width="9.140625" style="306" customWidth="1"/>
    <col min="9743" max="9743" width="9" style="306" customWidth="1"/>
    <col min="9744" max="9744" width="8.7109375" style="306" customWidth="1"/>
    <col min="9745" max="9745" width="9.5703125" style="306" customWidth="1"/>
    <col min="9746" max="9746" width="6" style="306" customWidth="1"/>
    <col min="9747" max="9747" width="13" style="306" customWidth="1"/>
    <col min="9748" max="9763" width="0" style="306" hidden="1" customWidth="1"/>
    <col min="9764" max="9984" width="9.140625" style="306"/>
    <col min="9985" max="9985" width="3.140625" style="306" customWidth="1"/>
    <col min="9986" max="9986" width="21.85546875" style="306" customWidth="1"/>
    <col min="9987" max="9987" width="7" style="306" customWidth="1"/>
    <col min="9988" max="9988" width="5.85546875" style="306" customWidth="1"/>
    <col min="9989" max="9989" width="12.42578125" style="306" customWidth="1"/>
    <col min="9990" max="9990" width="8.140625" style="306" customWidth="1"/>
    <col min="9991" max="9991" width="11.140625" style="306" customWidth="1"/>
    <col min="9992" max="9997" width="4.85546875" style="306" customWidth="1"/>
    <col min="9998" max="9998" width="9.140625" style="306" customWidth="1"/>
    <col min="9999" max="9999" width="9" style="306" customWidth="1"/>
    <col min="10000" max="10000" width="8.7109375" style="306" customWidth="1"/>
    <col min="10001" max="10001" width="9.5703125" style="306" customWidth="1"/>
    <col min="10002" max="10002" width="6" style="306" customWidth="1"/>
    <col min="10003" max="10003" width="13" style="306" customWidth="1"/>
    <col min="10004" max="10019" width="0" style="306" hidden="1" customWidth="1"/>
    <col min="10020" max="10240" width="9.140625" style="306"/>
    <col min="10241" max="10241" width="3.140625" style="306" customWidth="1"/>
    <col min="10242" max="10242" width="21.85546875" style="306" customWidth="1"/>
    <col min="10243" max="10243" width="7" style="306" customWidth="1"/>
    <col min="10244" max="10244" width="5.85546875" style="306" customWidth="1"/>
    <col min="10245" max="10245" width="12.42578125" style="306" customWidth="1"/>
    <col min="10246" max="10246" width="8.140625" style="306" customWidth="1"/>
    <col min="10247" max="10247" width="11.140625" style="306" customWidth="1"/>
    <col min="10248" max="10253" width="4.85546875" style="306" customWidth="1"/>
    <col min="10254" max="10254" width="9.140625" style="306" customWidth="1"/>
    <col min="10255" max="10255" width="9" style="306" customWidth="1"/>
    <col min="10256" max="10256" width="8.7109375" style="306" customWidth="1"/>
    <col min="10257" max="10257" width="9.5703125" style="306" customWidth="1"/>
    <col min="10258" max="10258" width="6" style="306" customWidth="1"/>
    <col min="10259" max="10259" width="13" style="306" customWidth="1"/>
    <col min="10260" max="10275" width="0" style="306" hidden="1" customWidth="1"/>
    <col min="10276" max="10496" width="9.140625" style="306"/>
    <col min="10497" max="10497" width="3.140625" style="306" customWidth="1"/>
    <col min="10498" max="10498" width="21.85546875" style="306" customWidth="1"/>
    <col min="10499" max="10499" width="7" style="306" customWidth="1"/>
    <col min="10500" max="10500" width="5.85546875" style="306" customWidth="1"/>
    <col min="10501" max="10501" width="12.42578125" style="306" customWidth="1"/>
    <col min="10502" max="10502" width="8.140625" style="306" customWidth="1"/>
    <col min="10503" max="10503" width="11.140625" style="306" customWidth="1"/>
    <col min="10504" max="10509" width="4.85546875" style="306" customWidth="1"/>
    <col min="10510" max="10510" width="9.140625" style="306" customWidth="1"/>
    <col min="10511" max="10511" width="9" style="306" customWidth="1"/>
    <col min="10512" max="10512" width="8.7109375" style="306" customWidth="1"/>
    <col min="10513" max="10513" width="9.5703125" style="306" customWidth="1"/>
    <col min="10514" max="10514" width="6" style="306" customWidth="1"/>
    <col min="10515" max="10515" width="13" style="306" customWidth="1"/>
    <col min="10516" max="10531" width="0" style="306" hidden="1" customWidth="1"/>
    <col min="10532" max="10752" width="9.140625" style="306"/>
    <col min="10753" max="10753" width="3.140625" style="306" customWidth="1"/>
    <col min="10754" max="10754" width="21.85546875" style="306" customWidth="1"/>
    <col min="10755" max="10755" width="7" style="306" customWidth="1"/>
    <col min="10756" max="10756" width="5.85546875" style="306" customWidth="1"/>
    <col min="10757" max="10757" width="12.42578125" style="306" customWidth="1"/>
    <col min="10758" max="10758" width="8.140625" style="306" customWidth="1"/>
    <col min="10759" max="10759" width="11.140625" style="306" customWidth="1"/>
    <col min="10760" max="10765" width="4.85546875" style="306" customWidth="1"/>
    <col min="10766" max="10766" width="9.140625" style="306" customWidth="1"/>
    <col min="10767" max="10767" width="9" style="306" customWidth="1"/>
    <col min="10768" max="10768" width="8.7109375" style="306" customWidth="1"/>
    <col min="10769" max="10769" width="9.5703125" style="306" customWidth="1"/>
    <col min="10770" max="10770" width="6" style="306" customWidth="1"/>
    <col min="10771" max="10771" width="13" style="306" customWidth="1"/>
    <col min="10772" max="10787" width="0" style="306" hidden="1" customWidth="1"/>
    <col min="10788" max="11008" width="9.140625" style="306"/>
    <col min="11009" max="11009" width="3.140625" style="306" customWidth="1"/>
    <col min="11010" max="11010" width="21.85546875" style="306" customWidth="1"/>
    <col min="11011" max="11011" width="7" style="306" customWidth="1"/>
    <col min="11012" max="11012" width="5.85546875" style="306" customWidth="1"/>
    <col min="11013" max="11013" width="12.42578125" style="306" customWidth="1"/>
    <col min="11014" max="11014" width="8.140625" style="306" customWidth="1"/>
    <col min="11015" max="11015" width="11.140625" style="306" customWidth="1"/>
    <col min="11016" max="11021" width="4.85546875" style="306" customWidth="1"/>
    <col min="11022" max="11022" width="9.140625" style="306" customWidth="1"/>
    <col min="11023" max="11023" width="9" style="306" customWidth="1"/>
    <col min="11024" max="11024" width="8.7109375" style="306" customWidth="1"/>
    <col min="11025" max="11025" width="9.5703125" style="306" customWidth="1"/>
    <col min="11026" max="11026" width="6" style="306" customWidth="1"/>
    <col min="11027" max="11027" width="13" style="306" customWidth="1"/>
    <col min="11028" max="11043" width="0" style="306" hidden="1" customWidth="1"/>
    <col min="11044" max="11264" width="9.140625" style="306"/>
    <col min="11265" max="11265" width="3.140625" style="306" customWidth="1"/>
    <col min="11266" max="11266" width="21.85546875" style="306" customWidth="1"/>
    <col min="11267" max="11267" width="7" style="306" customWidth="1"/>
    <col min="11268" max="11268" width="5.85546875" style="306" customWidth="1"/>
    <col min="11269" max="11269" width="12.42578125" style="306" customWidth="1"/>
    <col min="11270" max="11270" width="8.140625" style="306" customWidth="1"/>
    <col min="11271" max="11271" width="11.140625" style="306" customWidth="1"/>
    <col min="11272" max="11277" width="4.85546875" style="306" customWidth="1"/>
    <col min="11278" max="11278" width="9.140625" style="306" customWidth="1"/>
    <col min="11279" max="11279" width="9" style="306" customWidth="1"/>
    <col min="11280" max="11280" width="8.7109375" style="306" customWidth="1"/>
    <col min="11281" max="11281" width="9.5703125" style="306" customWidth="1"/>
    <col min="11282" max="11282" width="6" style="306" customWidth="1"/>
    <col min="11283" max="11283" width="13" style="306" customWidth="1"/>
    <col min="11284" max="11299" width="0" style="306" hidden="1" customWidth="1"/>
    <col min="11300" max="11520" width="9.140625" style="306"/>
    <col min="11521" max="11521" width="3.140625" style="306" customWidth="1"/>
    <col min="11522" max="11522" width="21.85546875" style="306" customWidth="1"/>
    <col min="11523" max="11523" width="7" style="306" customWidth="1"/>
    <col min="11524" max="11524" width="5.85546875" style="306" customWidth="1"/>
    <col min="11525" max="11525" width="12.42578125" style="306" customWidth="1"/>
    <col min="11526" max="11526" width="8.140625" style="306" customWidth="1"/>
    <col min="11527" max="11527" width="11.140625" style="306" customWidth="1"/>
    <col min="11528" max="11533" width="4.85546875" style="306" customWidth="1"/>
    <col min="11534" max="11534" width="9.140625" style="306" customWidth="1"/>
    <col min="11535" max="11535" width="9" style="306" customWidth="1"/>
    <col min="11536" max="11536" width="8.7109375" style="306" customWidth="1"/>
    <col min="11537" max="11537" width="9.5703125" style="306" customWidth="1"/>
    <col min="11538" max="11538" width="6" style="306" customWidth="1"/>
    <col min="11539" max="11539" width="13" style="306" customWidth="1"/>
    <col min="11540" max="11555" width="0" style="306" hidden="1" customWidth="1"/>
    <col min="11556" max="11776" width="9.140625" style="306"/>
    <col min="11777" max="11777" width="3.140625" style="306" customWidth="1"/>
    <col min="11778" max="11778" width="21.85546875" style="306" customWidth="1"/>
    <col min="11779" max="11779" width="7" style="306" customWidth="1"/>
    <col min="11780" max="11780" width="5.85546875" style="306" customWidth="1"/>
    <col min="11781" max="11781" width="12.42578125" style="306" customWidth="1"/>
    <col min="11782" max="11782" width="8.140625" style="306" customWidth="1"/>
    <col min="11783" max="11783" width="11.140625" style="306" customWidth="1"/>
    <col min="11784" max="11789" width="4.85546875" style="306" customWidth="1"/>
    <col min="11790" max="11790" width="9.140625" style="306" customWidth="1"/>
    <col min="11791" max="11791" width="9" style="306" customWidth="1"/>
    <col min="11792" max="11792" width="8.7109375" style="306" customWidth="1"/>
    <col min="11793" max="11793" width="9.5703125" style="306" customWidth="1"/>
    <col min="11794" max="11794" width="6" style="306" customWidth="1"/>
    <col min="11795" max="11795" width="13" style="306" customWidth="1"/>
    <col min="11796" max="11811" width="0" style="306" hidden="1" customWidth="1"/>
    <col min="11812" max="12032" width="9.140625" style="306"/>
    <col min="12033" max="12033" width="3.140625" style="306" customWidth="1"/>
    <col min="12034" max="12034" width="21.85546875" style="306" customWidth="1"/>
    <col min="12035" max="12035" width="7" style="306" customWidth="1"/>
    <col min="12036" max="12036" width="5.85546875" style="306" customWidth="1"/>
    <col min="12037" max="12037" width="12.42578125" style="306" customWidth="1"/>
    <col min="12038" max="12038" width="8.140625" style="306" customWidth="1"/>
    <col min="12039" max="12039" width="11.140625" style="306" customWidth="1"/>
    <col min="12040" max="12045" width="4.85546875" style="306" customWidth="1"/>
    <col min="12046" max="12046" width="9.140625" style="306" customWidth="1"/>
    <col min="12047" max="12047" width="9" style="306" customWidth="1"/>
    <col min="12048" max="12048" width="8.7109375" style="306" customWidth="1"/>
    <col min="12049" max="12049" width="9.5703125" style="306" customWidth="1"/>
    <col min="12050" max="12050" width="6" style="306" customWidth="1"/>
    <col min="12051" max="12051" width="13" style="306" customWidth="1"/>
    <col min="12052" max="12067" width="0" style="306" hidden="1" customWidth="1"/>
    <col min="12068" max="12288" width="9.140625" style="306"/>
    <col min="12289" max="12289" width="3.140625" style="306" customWidth="1"/>
    <col min="12290" max="12290" width="21.85546875" style="306" customWidth="1"/>
    <col min="12291" max="12291" width="7" style="306" customWidth="1"/>
    <col min="12292" max="12292" width="5.85546875" style="306" customWidth="1"/>
    <col min="12293" max="12293" width="12.42578125" style="306" customWidth="1"/>
    <col min="12294" max="12294" width="8.140625" style="306" customWidth="1"/>
    <col min="12295" max="12295" width="11.140625" style="306" customWidth="1"/>
    <col min="12296" max="12301" width="4.85546875" style="306" customWidth="1"/>
    <col min="12302" max="12302" width="9.140625" style="306" customWidth="1"/>
    <col min="12303" max="12303" width="9" style="306" customWidth="1"/>
    <col min="12304" max="12304" width="8.7109375" style="306" customWidth="1"/>
    <col min="12305" max="12305" width="9.5703125" style="306" customWidth="1"/>
    <col min="12306" max="12306" width="6" style="306" customWidth="1"/>
    <col min="12307" max="12307" width="13" style="306" customWidth="1"/>
    <col min="12308" max="12323" width="0" style="306" hidden="1" customWidth="1"/>
    <col min="12324" max="12544" width="9.140625" style="306"/>
    <col min="12545" max="12545" width="3.140625" style="306" customWidth="1"/>
    <col min="12546" max="12546" width="21.85546875" style="306" customWidth="1"/>
    <col min="12547" max="12547" width="7" style="306" customWidth="1"/>
    <col min="12548" max="12548" width="5.85546875" style="306" customWidth="1"/>
    <col min="12549" max="12549" width="12.42578125" style="306" customWidth="1"/>
    <col min="12550" max="12550" width="8.140625" style="306" customWidth="1"/>
    <col min="12551" max="12551" width="11.140625" style="306" customWidth="1"/>
    <col min="12552" max="12557" width="4.85546875" style="306" customWidth="1"/>
    <col min="12558" max="12558" width="9.140625" style="306" customWidth="1"/>
    <col min="12559" max="12559" width="9" style="306" customWidth="1"/>
    <col min="12560" max="12560" width="8.7109375" style="306" customWidth="1"/>
    <col min="12561" max="12561" width="9.5703125" style="306" customWidth="1"/>
    <col min="12562" max="12562" width="6" style="306" customWidth="1"/>
    <col min="12563" max="12563" width="13" style="306" customWidth="1"/>
    <col min="12564" max="12579" width="0" style="306" hidden="1" customWidth="1"/>
    <col min="12580" max="12800" width="9.140625" style="306"/>
    <col min="12801" max="12801" width="3.140625" style="306" customWidth="1"/>
    <col min="12802" max="12802" width="21.85546875" style="306" customWidth="1"/>
    <col min="12803" max="12803" width="7" style="306" customWidth="1"/>
    <col min="12804" max="12804" width="5.85546875" style="306" customWidth="1"/>
    <col min="12805" max="12805" width="12.42578125" style="306" customWidth="1"/>
    <col min="12806" max="12806" width="8.140625" style="306" customWidth="1"/>
    <col min="12807" max="12807" width="11.140625" style="306" customWidth="1"/>
    <col min="12808" max="12813" width="4.85546875" style="306" customWidth="1"/>
    <col min="12814" max="12814" width="9.140625" style="306" customWidth="1"/>
    <col min="12815" max="12815" width="9" style="306" customWidth="1"/>
    <col min="12816" max="12816" width="8.7109375" style="306" customWidth="1"/>
    <col min="12817" max="12817" width="9.5703125" style="306" customWidth="1"/>
    <col min="12818" max="12818" width="6" style="306" customWidth="1"/>
    <col min="12819" max="12819" width="13" style="306" customWidth="1"/>
    <col min="12820" max="12835" width="0" style="306" hidden="1" customWidth="1"/>
    <col min="12836" max="13056" width="9.140625" style="306"/>
    <col min="13057" max="13057" width="3.140625" style="306" customWidth="1"/>
    <col min="13058" max="13058" width="21.85546875" style="306" customWidth="1"/>
    <col min="13059" max="13059" width="7" style="306" customWidth="1"/>
    <col min="13060" max="13060" width="5.85546875" style="306" customWidth="1"/>
    <col min="13061" max="13061" width="12.42578125" style="306" customWidth="1"/>
    <col min="13062" max="13062" width="8.140625" style="306" customWidth="1"/>
    <col min="13063" max="13063" width="11.140625" style="306" customWidth="1"/>
    <col min="13064" max="13069" width="4.85546875" style="306" customWidth="1"/>
    <col min="13070" max="13070" width="9.140625" style="306" customWidth="1"/>
    <col min="13071" max="13071" width="9" style="306" customWidth="1"/>
    <col min="13072" max="13072" width="8.7109375" style="306" customWidth="1"/>
    <col min="13073" max="13073" width="9.5703125" style="306" customWidth="1"/>
    <col min="13074" max="13074" width="6" style="306" customWidth="1"/>
    <col min="13075" max="13075" width="13" style="306" customWidth="1"/>
    <col min="13076" max="13091" width="0" style="306" hidden="1" customWidth="1"/>
    <col min="13092" max="13312" width="9.140625" style="306"/>
    <col min="13313" max="13313" width="3.140625" style="306" customWidth="1"/>
    <col min="13314" max="13314" width="21.85546875" style="306" customWidth="1"/>
    <col min="13315" max="13315" width="7" style="306" customWidth="1"/>
    <col min="13316" max="13316" width="5.85546875" style="306" customWidth="1"/>
    <col min="13317" max="13317" width="12.42578125" style="306" customWidth="1"/>
    <col min="13318" max="13318" width="8.140625" style="306" customWidth="1"/>
    <col min="13319" max="13319" width="11.140625" style="306" customWidth="1"/>
    <col min="13320" max="13325" width="4.85546875" style="306" customWidth="1"/>
    <col min="13326" max="13326" width="9.140625" style="306" customWidth="1"/>
    <col min="13327" max="13327" width="9" style="306" customWidth="1"/>
    <col min="13328" max="13328" width="8.7109375" style="306" customWidth="1"/>
    <col min="13329" max="13329" width="9.5703125" style="306" customWidth="1"/>
    <col min="13330" max="13330" width="6" style="306" customWidth="1"/>
    <col min="13331" max="13331" width="13" style="306" customWidth="1"/>
    <col min="13332" max="13347" width="0" style="306" hidden="1" customWidth="1"/>
    <col min="13348" max="13568" width="9.140625" style="306"/>
    <col min="13569" max="13569" width="3.140625" style="306" customWidth="1"/>
    <col min="13570" max="13570" width="21.85546875" style="306" customWidth="1"/>
    <col min="13571" max="13571" width="7" style="306" customWidth="1"/>
    <col min="13572" max="13572" width="5.85546875" style="306" customWidth="1"/>
    <col min="13573" max="13573" width="12.42578125" style="306" customWidth="1"/>
    <col min="13574" max="13574" width="8.140625" style="306" customWidth="1"/>
    <col min="13575" max="13575" width="11.140625" style="306" customWidth="1"/>
    <col min="13576" max="13581" width="4.85546875" style="306" customWidth="1"/>
    <col min="13582" max="13582" width="9.140625" style="306" customWidth="1"/>
    <col min="13583" max="13583" width="9" style="306" customWidth="1"/>
    <col min="13584" max="13584" width="8.7109375" style="306" customWidth="1"/>
    <col min="13585" max="13585" width="9.5703125" style="306" customWidth="1"/>
    <col min="13586" max="13586" width="6" style="306" customWidth="1"/>
    <col min="13587" max="13587" width="13" style="306" customWidth="1"/>
    <col min="13588" max="13603" width="0" style="306" hidden="1" customWidth="1"/>
    <col min="13604" max="13824" width="9.140625" style="306"/>
    <col min="13825" max="13825" width="3.140625" style="306" customWidth="1"/>
    <col min="13826" max="13826" width="21.85546875" style="306" customWidth="1"/>
    <col min="13827" max="13827" width="7" style="306" customWidth="1"/>
    <col min="13828" max="13828" width="5.85546875" style="306" customWidth="1"/>
    <col min="13829" max="13829" width="12.42578125" style="306" customWidth="1"/>
    <col min="13830" max="13830" width="8.140625" style="306" customWidth="1"/>
    <col min="13831" max="13831" width="11.140625" style="306" customWidth="1"/>
    <col min="13832" max="13837" width="4.85546875" style="306" customWidth="1"/>
    <col min="13838" max="13838" width="9.140625" style="306" customWidth="1"/>
    <col min="13839" max="13839" width="9" style="306" customWidth="1"/>
    <col min="13840" max="13840" width="8.7109375" style="306" customWidth="1"/>
    <col min="13841" max="13841" width="9.5703125" style="306" customWidth="1"/>
    <col min="13842" max="13842" width="6" style="306" customWidth="1"/>
    <col min="13843" max="13843" width="13" style="306" customWidth="1"/>
    <col min="13844" max="13859" width="0" style="306" hidden="1" customWidth="1"/>
    <col min="13860" max="14080" width="9.140625" style="306"/>
    <col min="14081" max="14081" width="3.140625" style="306" customWidth="1"/>
    <col min="14082" max="14082" width="21.85546875" style="306" customWidth="1"/>
    <col min="14083" max="14083" width="7" style="306" customWidth="1"/>
    <col min="14084" max="14084" width="5.85546875" style="306" customWidth="1"/>
    <col min="14085" max="14085" width="12.42578125" style="306" customWidth="1"/>
    <col min="14086" max="14086" width="8.140625" style="306" customWidth="1"/>
    <col min="14087" max="14087" width="11.140625" style="306" customWidth="1"/>
    <col min="14088" max="14093" width="4.85546875" style="306" customWidth="1"/>
    <col min="14094" max="14094" width="9.140625" style="306" customWidth="1"/>
    <col min="14095" max="14095" width="9" style="306" customWidth="1"/>
    <col min="14096" max="14096" width="8.7109375" style="306" customWidth="1"/>
    <col min="14097" max="14097" width="9.5703125" style="306" customWidth="1"/>
    <col min="14098" max="14098" width="6" style="306" customWidth="1"/>
    <col min="14099" max="14099" width="13" style="306" customWidth="1"/>
    <col min="14100" max="14115" width="0" style="306" hidden="1" customWidth="1"/>
    <col min="14116" max="14336" width="9.140625" style="306"/>
    <col min="14337" max="14337" width="3.140625" style="306" customWidth="1"/>
    <col min="14338" max="14338" width="21.85546875" style="306" customWidth="1"/>
    <col min="14339" max="14339" width="7" style="306" customWidth="1"/>
    <col min="14340" max="14340" width="5.85546875" style="306" customWidth="1"/>
    <col min="14341" max="14341" width="12.42578125" style="306" customWidth="1"/>
    <col min="14342" max="14342" width="8.140625" style="306" customWidth="1"/>
    <col min="14343" max="14343" width="11.140625" style="306" customWidth="1"/>
    <col min="14344" max="14349" width="4.85546875" style="306" customWidth="1"/>
    <col min="14350" max="14350" width="9.140625" style="306" customWidth="1"/>
    <col min="14351" max="14351" width="9" style="306" customWidth="1"/>
    <col min="14352" max="14352" width="8.7109375" style="306" customWidth="1"/>
    <col min="14353" max="14353" width="9.5703125" style="306" customWidth="1"/>
    <col min="14354" max="14354" width="6" style="306" customWidth="1"/>
    <col min="14355" max="14355" width="13" style="306" customWidth="1"/>
    <col min="14356" max="14371" width="0" style="306" hidden="1" customWidth="1"/>
    <col min="14372" max="14592" width="9.140625" style="306"/>
    <col min="14593" max="14593" width="3.140625" style="306" customWidth="1"/>
    <col min="14594" max="14594" width="21.85546875" style="306" customWidth="1"/>
    <col min="14595" max="14595" width="7" style="306" customWidth="1"/>
    <col min="14596" max="14596" width="5.85546875" style="306" customWidth="1"/>
    <col min="14597" max="14597" width="12.42578125" style="306" customWidth="1"/>
    <col min="14598" max="14598" width="8.140625" style="306" customWidth="1"/>
    <col min="14599" max="14599" width="11.140625" style="306" customWidth="1"/>
    <col min="14600" max="14605" width="4.85546875" style="306" customWidth="1"/>
    <col min="14606" max="14606" width="9.140625" style="306" customWidth="1"/>
    <col min="14607" max="14607" width="9" style="306" customWidth="1"/>
    <col min="14608" max="14608" width="8.7109375" style="306" customWidth="1"/>
    <col min="14609" max="14609" width="9.5703125" style="306" customWidth="1"/>
    <col min="14610" max="14610" width="6" style="306" customWidth="1"/>
    <col min="14611" max="14611" width="13" style="306" customWidth="1"/>
    <col min="14612" max="14627" width="0" style="306" hidden="1" customWidth="1"/>
    <col min="14628" max="14848" width="9.140625" style="306"/>
    <col min="14849" max="14849" width="3.140625" style="306" customWidth="1"/>
    <col min="14850" max="14850" width="21.85546875" style="306" customWidth="1"/>
    <col min="14851" max="14851" width="7" style="306" customWidth="1"/>
    <col min="14852" max="14852" width="5.85546875" style="306" customWidth="1"/>
    <col min="14853" max="14853" width="12.42578125" style="306" customWidth="1"/>
    <col min="14854" max="14854" width="8.140625" style="306" customWidth="1"/>
    <col min="14855" max="14855" width="11.140625" style="306" customWidth="1"/>
    <col min="14856" max="14861" width="4.85546875" style="306" customWidth="1"/>
    <col min="14862" max="14862" width="9.140625" style="306" customWidth="1"/>
    <col min="14863" max="14863" width="9" style="306" customWidth="1"/>
    <col min="14864" max="14864" width="8.7109375" style="306" customWidth="1"/>
    <col min="14865" max="14865" width="9.5703125" style="306" customWidth="1"/>
    <col min="14866" max="14866" width="6" style="306" customWidth="1"/>
    <col min="14867" max="14867" width="13" style="306" customWidth="1"/>
    <col min="14868" max="14883" width="0" style="306" hidden="1" customWidth="1"/>
    <col min="14884" max="15104" width="9.140625" style="306"/>
    <col min="15105" max="15105" width="3.140625" style="306" customWidth="1"/>
    <col min="15106" max="15106" width="21.85546875" style="306" customWidth="1"/>
    <col min="15107" max="15107" width="7" style="306" customWidth="1"/>
    <col min="15108" max="15108" width="5.85546875" style="306" customWidth="1"/>
    <col min="15109" max="15109" width="12.42578125" style="306" customWidth="1"/>
    <col min="15110" max="15110" width="8.140625" style="306" customWidth="1"/>
    <col min="15111" max="15111" width="11.140625" style="306" customWidth="1"/>
    <col min="15112" max="15117" width="4.85546875" style="306" customWidth="1"/>
    <col min="15118" max="15118" width="9.140625" style="306" customWidth="1"/>
    <col min="15119" max="15119" width="9" style="306" customWidth="1"/>
    <col min="15120" max="15120" width="8.7109375" style="306" customWidth="1"/>
    <col min="15121" max="15121" width="9.5703125" style="306" customWidth="1"/>
    <col min="15122" max="15122" width="6" style="306" customWidth="1"/>
    <col min="15123" max="15123" width="13" style="306" customWidth="1"/>
    <col min="15124" max="15139" width="0" style="306" hidden="1" customWidth="1"/>
    <col min="15140" max="15360" width="9.140625" style="306"/>
    <col min="15361" max="15361" width="3.140625" style="306" customWidth="1"/>
    <col min="15362" max="15362" width="21.85546875" style="306" customWidth="1"/>
    <col min="15363" max="15363" width="7" style="306" customWidth="1"/>
    <col min="15364" max="15364" width="5.85546875" style="306" customWidth="1"/>
    <col min="15365" max="15365" width="12.42578125" style="306" customWidth="1"/>
    <col min="15366" max="15366" width="8.140625" style="306" customWidth="1"/>
    <col min="15367" max="15367" width="11.140625" style="306" customWidth="1"/>
    <col min="15368" max="15373" width="4.85546875" style="306" customWidth="1"/>
    <col min="15374" max="15374" width="9.140625" style="306" customWidth="1"/>
    <col min="15375" max="15375" width="9" style="306" customWidth="1"/>
    <col min="15376" max="15376" width="8.7109375" style="306" customWidth="1"/>
    <col min="15377" max="15377" width="9.5703125" style="306" customWidth="1"/>
    <col min="15378" max="15378" width="6" style="306" customWidth="1"/>
    <col min="15379" max="15379" width="13" style="306" customWidth="1"/>
    <col min="15380" max="15395" width="0" style="306" hidden="1" customWidth="1"/>
    <col min="15396" max="15616" width="9.140625" style="306"/>
    <col min="15617" max="15617" width="3.140625" style="306" customWidth="1"/>
    <col min="15618" max="15618" width="21.85546875" style="306" customWidth="1"/>
    <col min="15619" max="15619" width="7" style="306" customWidth="1"/>
    <col min="15620" max="15620" width="5.85546875" style="306" customWidth="1"/>
    <col min="15621" max="15621" width="12.42578125" style="306" customWidth="1"/>
    <col min="15622" max="15622" width="8.140625" style="306" customWidth="1"/>
    <col min="15623" max="15623" width="11.140625" style="306" customWidth="1"/>
    <col min="15624" max="15629" width="4.85546875" style="306" customWidth="1"/>
    <col min="15630" max="15630" width="9.140625" style="306" customWidth="1"/>
    <col min="15631" max="15631" width="9" style="306" customWidth="1"/>
    <col min="15632" max="15632" width="8.7109375" style="306" customWidth="1"/>
    <col min="15633" max="15633" width="9.5703125" style="306" customWidth="1"/>
    <col min="15634" max="15634" width="6" style="306" customWidth="1"/>
    <col min="15635" max="15635" width="13" style="306" customWidth="1"/>
    <col min="15636" max="15651" width="0" style="306" hidden="1" customWidth="1"/>
    <col min="15652" max="15872" width="9.140625" style="306"/>
    <col min="15873" max="15873" width="3.140625" style="306" customWidth="1"/>
    <col min="15874" max="15874" width="21.85546875" style="306" customWidth="1"/>
    <col min="15875" max="15875" width="7" style="306" customWidth="1"/>
    <col min="15876" max="15876" width="5.85546875" style="306" customWidth="1"/>
    <col min="15877" max="15877" width="12.42578125" style="306" customWidth="1"/>
    <col min="15878" max="15878" width="8.140625" style="306" customWidth="1"/>
    <col min="15879" max="15879" width="11.140625" style="306" customWidth="1"/>
    <col min="15880" max="15885" width="4.85546875" style="306" customWidth="1"/>
    <col min="15886" max="15886" width="9.140625" style="306" customWidth="1"/>
    <col min="15887" max="15887" width="9" style="306" customWidth="1"/>
    <col min="15888" max="15888" width="8.7109375" style="306" customWidth="1"/>
    <col min="15889" max="15889" width="9.5703125" style="306" customWidth="1"/>
    <col min="15890" max="15890" width="6" style="306" customWidth="1"/>
    <col min="15891" max="15891" width="13" style="306" customWidth="1"/>
    <col min="15892" max="15907" width="0" style="306" hidden="1" customWidth="1"/>
    <col min="15908" max="16128" width="9.140625" style="306"/>
    <col min="16129" max="16129" width="3.140625" style="306" customWidth="1"/>
    <col min="16130" max="16130" width="21.85546875" style="306" customWidth="1"/>
    <col min="16131" max="16131" width="7" style="306" customWidth="1"/>
    <col min="16132" max="16132" width="5.85546875" style="306" customWidth="1"/>
    <col min="16133" max="16133" width="12.42578125" style="306" customWidth="1"/>
    <col min="16134" max="16134" width="8.140625" style="306" customWidth="1"/>
    <col min="16135" max="16135" width="11.140625" style="306" customWidth="1"/>
    <col min="16136" max="16141" width="4.85546875" style="306" customWidth="1"/>
    <col min="16142" max="16142" width="9.140625" style="306" customWidth="1"/>
    <col min="16143" max="16143" width="9" style="306" customWidth="1"/>
    <col min="16144" max="16144" width="8.7109375" style="306" customWidth="1"/>
    <col min="16145" max="16145" width="9.5703125" style="306" customWidth="1"/>
    <col min="16146" max="16146" width="6" style="306" customWidth="1"/>
    <col min="16147" max="16147" width="13" style="306" customWidth="1"/>
    <col min="16148" max="16163" width="0" style="306" hidden="1" customWidth="1"/>
    <col min="16164" max="16384" width="9.140625" style="306"/>
  </cols>
  <sheetData>
    <row r="1" spans="1:35" s="190" customFormat="1" ht="15.75">
      <c r="A1" s="555" t="s">
        <v>0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555"/>
      <c r="AA1" s="555"/>
      <c r="AB1" s="555"/>
      <c r="AC1" s="555"/>
      <c r="AD1" s="555"/>
      <c r="AE1" s="555"/>
      <c r="AF1" s="555"/>
      <c r="AG1" s="555"/>
      <c r="AH1" s="555"/>
      <c r="AI1" s="555"/>
    </row>
    <row r="2" spans="1:35" s="190" customFormat="1" ht="12.75" customHeight="1">
      <c r="A2" s="523" t="s">
        <v>253</v>
      </c>
      <c r="B2" s="523"/>
      <c r="C2" s="468"/>
      <c r="D2" s="191"/>
      <c r="E2" s="191"/>
      <c r="F2" s="469"/>
      <c r="G2" s="191"/>
      <c r="H2" s="192"/>
      <c r="I2" s="192"/>
      <c r="J2" s="192"/>
      <c r="K2" s="192"/>
      <c r="L2" s="193" t="s">
        <v>2</v>
      </c>
      <c r="M2" s="192"/>
      <c r="N2" s="192"/>
      <c r="O2" s="192"/>
      <c r="P2" s="192"/>
      <c r="Q2" s="192"/>
      <c r="R2" s="192"/>
      <c r="S2" s="410" t="s">
        <v>99</v>
      </c>
      <c r="T2" s="192"/>
      <c r="U2" s="192"/>
      <c r="V2" s="192"/>
      <c r="W2" s="192"/>
      <c r="X2" s="193" t="s">
        <v>2</v>
      </c>
      <c r="Y2" s="192"/>
      <c r="Z2" s="192"/>
      <c r="AA2" s="192"/>
      <c r="AB2" s="192"/>
      <c r="AC2" s="192"/>
      <c r="AD2" s="192"/>
      <c r="AE2" s="192"/>
      <c r="AF2" s="192"/>
      <c r="AG2" s="470"/>
      <c r="AH2" s="470"/>
      <c r="AI2" s="410" t="s">
        <v>2</v>
      </c>
    </row>
    <row r="3" spans="1:35" s="196" customFormat="1" ht="19.5" customHeight="1">
      <c r="A3" s="525" t="s">
        <v>4</v>
      </c>
      <c r="B3" s="527" t="s">
        <v>5</v>
      </c>
      <c r="C3" s="529" t="s">
        <v>7</v>
      </c>
      <c r="D3" s="531" t="s">
        <v>223</v>
      </c>
      <c r="E3" s="527" t="s">
        <v>8</v>
      </c>
      <c r="F3" s="527" t="s">
        <v>9</v>
      </c>
      <c r="G3" s="527" t="s">
        <v>10</v>
      </c>
      <c r="H3" s="547" t="s">
        <v>254</v>
      </c>
      <c r="I3" s="548"/>
      <c r="J3" s="548"/>
      <c r="K3" s="548"/>
      <c r="L3" s="556" t="s">
        <v>12</v>
      </c>
      <c r="M3" s="556"/>
      <c r="N3" s="534" t="s">
        <v>255</v>
      </c>
      <c r="O3" s="534" t="s">
        <v>14</v>
      </c>
      <c r="P3" s="527" t="s">
        <v>15</v>
      </c>
      <c r="Q3" s="557" t="s">
        <v>16</v>
      </c>
      <c r="R3" s="553" t="s">
        <v>22</v>
      </c>
      <c r="S3" s="573" t="s">
        <v>20</v>
      </c>
      <c r="T3" s="547" t="s">
        <v>11</v>
      </c>
      <c r="U3" s="548"/>
      <c r="V3" s="548"/>
      <c r="W3" s="548"/>
      <c r="X3" s="559" t="s">
        <v>12</v>
      </c>
      <c r="Y3" s="559"/>
      <c r="Z3" s="534" t="s">
        <v>227</v>
      </c>
      <c r="AA3" s="534" t="s">
        <v>14</v>
      </c>
      <c r="AB3" s="527" t="s">
        <v>15</v>
      </c>
      <c r="AC3" s="553" t="s">
        <v>16</v>
      </c>
      <c r="AD3" s="534" t="s">
        <v>17</v>
      </c>
      <c r="AE3" s="534" t="s">
        <v>20</v>
      </c>
      <c r="AF3" s="534" t="s">
        <v>21</v>
      </c>
      <c r="AG3" s="569" t="s">
        <v>23</v>
      </c>
      <c r="AH3" s="571" t="s">
        <v>24</v>
      </c>
      <c r="AI3" s="534" t="s">
        <v>25</v>
      </c>
    </row>
    <row r="4" spans="1:35" s="196" customFormat="1" ht="33.75" customHeight="1">
      <c r="A4" s="526"/>
      <c r="B4" s="528"/>
      <c r="C4" s="530"/>
      <c r="D4" s="532"/>
      <c r="E4" s="528"/>
      <c r="F4" s="528"/>
      <c r="G4" s="528"/>
      <c r="H4" s="197" t="s">
        <v>26</v>
      </c>
      <c r="I4" s="197" t="s">
        <v>27</v>
      </c>
      <c r="J4" s="197" t="s">
        <v>28</v>
      </c>
      <c r="K4" s="197" t="s">
        <v>29</v>
      </c>
      <c r="L4" s="408" t="s">
        <v>30</v>
      </c>
      <c r="M4" s="408" t="s">
        <v>31</v>
      </c>
      <c r="N4" s="535"/>
      <c r="O4" s="535"/>
      <c r="P4" s="528"/>
      <c r="Q4" s="558"/>
      <c r="R4" s="554"/>
      <c r="S4" s="574"/>
      <c r="T4" s="197" t="s">
        <v>26</v>
      </c>
      <c r="U4" s="197" t="s">
        <v>27</v>
      </c>
      <c r="V4" s="197" t="s">
        <v>28</v>
      </c>
      <c r="W4" s="197" t="s">
        <v>29</v>
      </c>
      <c r="X4" s="408" t="s">
        <v>30</v>
      </c>
      <c r="Y4" s="408" t="s">
        <v>31</v>
      </c>
      <c r="Z4" s="535"/>
      <c r="AA4" s="535"/>
      <c r="AB4" s="528"/>
      <c r="AC4" s="554"/>
      <c r="AD4" s="535"/>
      <c r="AE4" s="535"/>
      <c r="AF4" s="535"/>
      <c r="AG4" s="570"/>
      <c r="AH4" s="572"/>
      <c r="AI4" s="535"/>
    </row>
    <row r="5" spans="1:35" s="190" customFormat="1" ht="15.75" customHeight="1">
      <c r="A5" s="562" t="s">
        <v>256</v>
      </c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562"/>
      <c r="Q5" s="562"/>
      <c r="R5" s="562"/>
      <c r="S5" s="562"/>
      <c r="T5" s="562"/>
      <c r="U5" s="562"/>
      <c r="V5" s="562"/>
      <c r="W5" s="562"/>
      <c r="X5" s="562"/>
      <c r="Y5" s="562"/>
      <c r="Z5" s="562"/>
      <c r="AA5" s="562"/>
      <c r="AB5" s="562"/>
      <c r="AC5" s="562"/>
      <c r="AD5" s="562"/>
      <c r="AE5" s="562"/>
      <c r="AF5" s="562"/>
      <c r="AG5" s="562"/>
      <c r="AH5" s="562"/>
      <c r="AI5" s="562"/>
    </row>
    <row r="6" spans="1:35" s="215" customFormat="1" ht="16.5" customHeight="1">
      <c r="A6" s="200">
        <v>1</v>
      </c>
      <c r="B6" s="10" t="s">
        <v>33</v>
      </c>
      <c r="C6" s="10" t="s">
        <v>34</v>
      </c>
      <c r="D6" s="10">
        <v>2003</v>
      </c>
      <c r="E6" s="10" t="s">
        <v>35</v>
      </c>
      <c r="F6" s="10" t="s">
        <v>36</v>
      </c>
      <c r="G6" s="10" t="s">
        <v>37</v>
      </c>
      <c r="H6" s="204">
        <v>8.1999999999999993</v>
      </c>
      <c r="I6" s="205">
        <v>7.9</v>
      </c>
      <c r="J6" s="205">
        <v>8.6</v>
      </c>
      <c r="K6" s="205">
        <v>8.6999999999999993</v>
      </c>
      <c r="L6" s="204">
        <v>9.1999999999999993</v>
      </c>
      <c r="M6" s="206">
        <v>9.1999999999999993</v>
      </c>
      <c r="N6" s="14">
        <f t="shared" ref="N6:N15" si="0">SUM(H6:K6)-MIN(H6:K6)-MAX(H6:K6)</f>
        <v>16.800000000000008</v>
      </c>
      <c r="O6" s="337">
        <f t="shared" ref="O6:O15" si="1">SUM(L6:M6)/2</f>
        <v>9.1999999999999993</v>
      </c>
      <c r="P6" s="211">
        <v>13.1</v>
      </c>
      <c r="Q6" s="335">
        <v>15.385</v>
      </c>
      <c r="R6" s="335"/>
      <c r="S6" s="18">
        <f t="shared" ref="S6:S15" si="2">SUM(N6,O6,P6,Q6)-R6</f>
        <v>54.485000000000007</v>
      </c>
      <c r="T6" s="471">
        <v>7.6</v>
      </c>
      <c r="U6" s="471">
        <v>7.7</v>
      </c>
      <c r="V6" s="471">
        <v>8</v>
      </c>
      <c r="W6" s="471">
        <v>8.1</v>
      </c>
      <c r="X6" s="472">
        <v>8.8000000000000007</v>
      </c>
      <c r="Y6" s="473">
        <v>8.8000000000000007</v>
      </c>
      <c r="Z6" s="14">
        <f t="shared" ref="Z6:Z11" si="3">SUM(T6:W6)-MIN(T6:W6)-MAX(T6:W6)</f>
        <v>15.699999999999998</v>
      </c>
      <c r="AA6" s="337">
        <f t="shared" ref="AA6:AA11" si="4">SUM(X6:Y6)/2</f>
        <v>8.8000000000000007</v>
      </c>
      <c r="AB6" s="211">
        <v>10.199999999999999</v>
      </c>
      <c r="AC6" s="335">
        <v>15.37</v>
      </c>
      <c r="AD6" s="18">
        <f t="shared" ref="AD6:AD11" si="5">SUM(Z6,AA6,AB6,AC6)</f>
        <v>50.07</v>
      </c>
      <c r="AE6" s="19">
        <f t="shared" ref="AE6:AE11" si="6">SUM(S6,AD6)</f>
        <v>104.55500000000001</v>
      </c>
      <c r="AF6" s="20">
        <f t="shared" ref="AF6:AF11" si="7">SUM(S6,AD6)-R6-AC6</f>
        <v>89.185000000000002</v>
      </c>
      <c r="AG6" s="213"/>
      <c r="AH6" s="213"/>
      <c r="AI6" s="214">
        <f t="shared" ref="AI6:AI11" si="8">PRODUCT(AE6,AH6)</f>
        <v>104.55500000000001</v>
      </c>
    </row>
    <row r="7" spans="1:35" s="215" customFormat="1" ht="16.5" customHeight="1">
      <c r="A7" s="200">
        <v>2</v>
      </c>
      <c r="B7" s="24" t="s">
        <v>38</v>
      </c>
      <c r="C7" s="10" t="s">
        <v>34</v>
      </c>
      <c r="D7" s="10">
        <v>2000</v>
      </c>
      <c r="E7" s="10" t="s">
        <v>35</v>
      </c>
      <c r="F7" s="10" t="s">
        <v>36</v>
      </c>
      <c r="G7" s="10" t="s">
        <v>39</v>
      </c>
      <c r="H7" s="204">
        <v>8.1999999999999993</v>
      </c>
      <c r="I7" s="205">
        <v>7.7</v>
      </c>
      <c r="J7" s="205">
        <v>8.1</v>
      </c>
      <c r="K7" s="205">
        <v>8.1</v>
      </c>
      <c r="L7" s="204">
        <v>9.3000000000000007</v>
      </c>
      <c r="M7" s="206">
        <v>9</v>
      </c>
      <c r="N7" s="14">
        <f t="shared" si="0"/>
        <v>16.200000000000003</v>
      </c>
      <c r="O7" s="337">
        <f t="shared" si="1"/>
        <v>9.15</v>
      </c>
      <c r="P7" s="211">
        <v>11.2</v>
      </c>
      <c r="Q7" s="335">
        <v>16.195</v>
      </c>
      <c r="R7" s="335"/>
      <c r="S7" s="18">
        <f t="shared" si="2"/>
        <v>52.744999999999997</v>
      </c>
      <c r="T7" s="472">
        <v>7.1</v>
      </c>
      <c r="U7" s="471">
        <v>7.1</v>
      </c>
      <c r="V7" s="471">
        <v>6.7</v>
      </c>
      <c r="W7" s="471">
        <v>7.4</v>
      </c>
      <c r="X7" s="472">
        <v>8.9</v>
      </c>
      <c r="Y7" s="473">
        <v>9</v>
      </c>
      <c r="Z7" s="14">
        <f t="shared" si="3"/>
        <v>14.199999999999998</v>
      </c>
      <c r="AA7" s="337">
        <f t="shared" si="4"/>
        <v>8.9499999999999993</v>
      </c>
      <c r="AB7" s="211">
        <v>11.4</v>
      </c>
      <c r="AC7" s="335">
        <v>15.145</v>
      </c>
      <c r="AD7" s="18">
        <f t="shared" si="5"/>
        <v>49.694999999999993</v>
      </c>
      <c r="AE7" s="19">
        <f t="shared" si="6"/>
        <v>102.44</v>
      </c>
      <c r="AF7" s="20">
        <f t="shared" si="7"/>
        <v>87.295000000000002</v>
      </c>
      <c r="AG7" s="213"/>
      <c r="AH7" s="213"/>
      <c r="AI7" s="214">
        <f t="shared" si="8"/>
        <v>102.44</v>
      </c>
    </row>
    <row r="8" spans="1:35" s="215" customFormat="1" ht="16.5" customHeight="1">
      <c r="A8" s="200">
        <v>3</v>
      </c>
      <c r="B8" s="10" t="s">
        <v>40</v>
      </c>
      <c r="C8" s="10" t="s">
        <v>34</v>
      </c>
      <c r="D8" s="10">
        <v>2000</v>
      </c>
      <c r="E8" s="10" t="s">
        <v>35</v>
      </c>
      <c r="F8" s="10" t="s">
        <v>36</v>
      </c>
      <c r="G8" s="10" t="s">
        <v>37</v>
      </c>
      <c r="H8" s="204">
        <v>7.6</v>
      </c>
      <c r="I8" s="205">
        <v>7.5</v>
      </c>
      <c r="J8" s="205">
        <v>7.6</v>
      </c>
      <c r="K8" s="205">
        <v>7.7</v>
      </c>
      <c r="L8" s="204">
        <v>9.4</v>
      </c>
      <c r="M8" s="206">
        <v>9.4</v>
      </c>
      <c r="N8" s="14">
        <f t="shared" si="0"/>
        <v>15.2</v>
      </c>
      <c r="O8" s="337">
        <f t="shared" si="1"/>
        <v>9.4</v>
      </c>
      <c r="P8" s="211">
        <v>12.1</v>
      </c>
      <c r="Q8" s="335">
        <v>15.36</v>
      </c>
      <c r="R8" s="335"/>
      <c r="S8" s="18">
        <f t="shared" si="2"/>
        <v>52.06</v>
      </c>
      <c r="T8" s="472">
        <v>6.3</v>
      </c>
      <c r="U8" s="471">
        <v>6.4</v>
      </c>
      <c r="V8" s="471">
        <v>6.4</v>
      </c>
      <c r="W8" s="471">
        <v>6.1</v>
      </c>
      <c r="X8" s="472">
        <v>7.9</v>
      </c>
      <c r="Y8" s="473">
        <v>7.9</v>
      </c>
      <c r="Z8" s="14">
        <f t="shared" si="3"/>
        <v>12.700000000000001</v>
      </c>
      <c r="AA8" s="337">
        <f t="shared" si="4"/>
        <v>7.9</v>
      </c>
      <c r="AB8" s="211">
        <v>9.9</v>
      </c>
      <c r="AC8" s="335">
        <v>14.46</v>
      </c>
      <c r="AD8" s="18">
        <f t="shared" si="5"/>
        <v>44.96</v>
      </c>
      <c r="AE8" s="19">
        <f t="shared" si="6"/>
        <v>97.02000000000001</v>
      </c>
      <c r="AF8" s="20">
        <f t="shared" si="7"/>
        <v>82.56</v>
      </c>
      <c r="AG8" s="213"/>
      <c r="AH8" s="213"/>
      <c r="AI8" s="214">
        <f t="shared" si="8"/>
        <v>97.02000000000001</v>
      </c>
    </row>
    <row r="9" spans="1:35" s="215" customFormat="1" ht="16.5" customHeight="1">
      <c r="A9" s="200">
        <v>4</v>
      </c>
      <c r="B9" s="28" t="s">
        <v>41</v>
      </c>
      <c r="C9" s="29" t="s">
        <v>34</v>
      </c>
      <c r="D9" s="28">
        <v>2000</v>
      </c>
      <c r="E9" s="28" t="s">
        <v>42</v>
      </c>
      <c r="F9" s="28" t="s">
        <v>36</v>
      </c>
      <c r="G9" s="28" t="s">
        <v>43</v>
      </c>
      <c r="H9" s="204">
        <v>7.8</v>
      </c>
      <c r="I9" s="205">
        <v>8</v>
      </c>
      <c r="J9" s="205">
        <v>8.4</v>
      </c>
      <c r="K9" s="205">
        <v>8.4</v>
      </c>
      <c r="L9" s="204">
        <v>9.6999999999999993</v>
      </c>
      <c r="M9" s="206">
        <v>9.4</v>
      </c>
      <c r="N9" s="14">
        <f t="shared" si="0"/>
        <v>16.399999999999999</v>
      </c>
      <c r="O9" s="337">
        <f t="shared" si="1"/>
        <v>9.5500000000000007</v>
      </c>
      <c r="P9" s="211">
        <v>7.6</v>
      </c>
      <c r="Q9" s="335">
        <v>16.695</v>
      </c>
      <c r="R9" s="335"/>
      <c r="S9" s="18">
        <f t="shared" si="2"/>
        <v>50.244999999999997</v>
      </c>
      <c r="T9" s="472">
        <v>7.1</v>
      </c>
      <c r="U9" s="471">
        <v>7.7</v>
      </c>
      <c r="V9" s="471">
        <v>7.3</v>
      </c>
      <c r="W9" s="471">
        <v>7.1</v>
      </c>
      <c r="X9" s="472">
        <v>8.6999999999999993</v>
      </c>
      <c r="Y9" s="473">
        <v>8.6999999999999993</v>
      </c>
      <c r="Z9" s="14">
        <f t="shared" si="3"/>
        <v>14.400000000000002</v>
      </c>
      <c r="AA9" s="337">
        <f t="shared" si="4"/>
        <v>8.6999999999999993</v>
      </c>
      <c r="AB9" s="211">
        <v>10.4</v>
      </c>
      <c r="AC9" s="335">
        <v>14.9</v>
      </c>
      <c r="AD9" s="18">
        <f t="shared" si="5"/>
        <v>48.4</v>
      </c>
      <c r="AE9" s="19">
        <f t="shared" si="6"/>
        <v>98.644999999999996</v>
      </c>
      <c r="AF9" s="20">
        <f t="shared" si="7"/>
        <v>83.74499999999999</v>
      </c>
      <c r="AG9" s="213"/>
      <c r="AH9" s="213"/>
      <c r="AI9" s="214">
        <f t="shared" si="8"/>
        <v>98.644999999999996</v>
      </c>
    </row>
    <row r="10" spans="1:35" s="215" customFormat="1" ht="16.5" customHeight="1">
      <c r="A10" s="200">
        <v>5</v>
      </c>
      <c r="B10" s="28" t="s">
        <v>48</v>
      </c>
      <c r="C10" s="29" t="s">
        <v>34</v>
      </c>
      <c r="D10" s="28">
        <v>2003</v>
      </c>
      <c r="E10" s="28" t="s">
        <v>49</v>
      </c>
      <c r="F10" s="28" t="s">
        <v>36</v>
      </c>
      <c r="G10" s="28" t="s">
        <v>50</v>
      </c>
      <c r="H10" s="204">
        <v>7.4</v>
      </c>
      <c r="I10" s="205">
        <v>7.7</v>
      </c>
      <c r="J10" s="205">
        <v>7.4</v>
      </c>
      <c r="K10" s="205">
        <v>7.7</v>
      </c>
      <c r="L10" s="204">
        <v>9.6</v>
      </c>
      <c r="M10" s="206">
        <v>9.6</v>
      </c>
      <c r="N10" s="14">
        <f t="shared" si="0"/>
        <v>15.099999999999998</v>
      </c>
      <c r="O10" s="337">
        <f t="shared" si="1"/>
        <v>9.6</v>
      </c>
      <c r="P10" s="211">
        <v>8.1999999999999993</v>
      </c>
      <c r="Q10" s="335">
        <v>14.914999999999999</v>
      </c>
      <c r="R10" s="335"/>
      <c r="S10" s="18">
        <f t="shared" si="2"/>
        <v>47.814999999999991</v>
      </c>
      <c r="T10" s="472">
        <v>6.7</v>
      </c>
      <c r="U10" s="471">
        <v>6.8</v>
      </c>
      <c r="V10" s="471">
        <v>6.7</v>
      </c>
      <c r="W10" s="471">
        <v>6.7</v>
      </c>
      <c r="X10" s="472">
        <v>8.8000000000000007</v>
      </c>
      <c r="Y10" s="473">
        <v>8.8000000000000007</v>
      </c>
      <c r="Z10" s="14">
        <f t="shared" si="3"/>
        <v>13.399999999999999</v>
      </c>
      <c r="AA10" s="337">
        <f t="shared" si="4"/>
        <v>8.8000000000000007</v>
      </c>
      <c r="AB10" s="211">
        <v>10.3</v>
      </c>
      <c r="AC10" s="335">
        <v>14.88</v>
      </c>
      <c r="AD10" s="18">
        <f t="shared" si="5"/>
        <v>47.38</v>
      </c>
      <c r="AE10" s="19">
        <f t="shared" si="6"/>
        <v>95.194999999999993</v>
      </c>
      <c r="AF10" s="20">
        <f t="shared" si="7"/>
        <v>80.314999999999998</v>
      </c>
      <c r="AG10" s="213"/>
      <c r="AH10" s="213"/>
      <c r="AI10" s="214">
        <f t="shared" si="8"/>
        <v>95.194999999999993</v>
      </c>
    </row>
    <row r="11" spans="1:35" s="215" customFormat="1" ht="16.5" customHeight="1">
      <c r="A11" s="200">
        <v>6</v>
      </c>
      <c r="B11" s="10" t="s">
        <v>45</v>
      </c>
      <c r="C11" s="10" t="s">
        <v>34</v>
      </c>
      <c r="D11" s="10">
        <v>2000</v>
      </c>
      <c r="E11" s="10" t="s">
        <v>35</v>
      </c>
      <c r="F11" s="10" t="s">
        <v>36</v>
      </c>
      <c r="G11" s="10" t="s">
        <v>37</v>
      </c>
      <c r="H11" s="204">
        <v>6.5</v>
      </c>
      <c r="I11" s="205">
        <v>6.2</v>
      </c>
      <c r="J11" s="205">
        <v>6.2</v>
      </c>
      <c r="K11" s="205">
        <v>6.7</v>
      </c>
      <c r="L11" s="204">
        <v>9.1</v>
      </c>
      <c r="M11" s="206">
        <v>9.3000000000000007</v>
      </c>
      <c r="N11" s="14">
        <f t="shared" si="0"/>
        <v>12.7</v>
      </c>
      <c r="O11" s="337">
        <f t="shared" si="1"/>
        <v>9.1999999999999993</v>
      </c>
      <c r="P11" s="211">
        <v>10.8</v>
      </c>
      <c r="Q11" s="335">
        <v>15.045</v>
      </c>
      <c r="R11" s="335"/>
      <c r="S11" s="18">
        <f t="shared" si="2"/>
        <v>47.745000000000005</v>
      </c>
      <c r="T11" s="472">
        <v>8</v>
      </c>
      <c r="U11" s="471">
        <v>8</v>
      </c>
      <c r="V11" s="471">
        <v>8</v>
      </c>
      <c r="W11" s="471">
        <v>7.8</v>
      </c>
      <c r="X11" s="472">
        <v>9.3000000000000007</v>
      </c>
      <c r="Y11" s="473">
        <v>9.3000000000000007</v>
      </c>
      <c r="Z11" s="14">
        <f t="shared" si="3"/>
        <v>16</v>
      </c>
      <c r="AA11" s="337">
        <f t="shared" si="4"/>
        <v>9.3000000000000007</v>
      </c>
      <c r="AB11" s="211">
        <v>8.9</v>
      </c>
      <c r="AC11" s="335">
        <v>14.04</v>
      </c>
      <c r="AD11" s="18">
        <f t="shared" si="5"/>
        <v>48.24</v>
      </c>
      <c r="AE11" s="19">
        <f t="shared" si="6"/>
        <v>95.985000000000014</v>
      </c>
      <c r="AF11" s="20">
        <f t="shared" si="7"/>
        <v>81.945000000000022</v>
      </c>
      <c r="AG11" s="213"/>
      <c r="AH11" s="213"/>
      <c r="AI11" s="214">
        <f t="shared" si="8"/>
        <v>95.985000000000014</v>
      </c>
    </row>
    <row r="12" spans="1:35" s="215" customFormat="1" ht="16.5" customHeight="1">
      <c r="A12" s="200">
        <v>7</v>
      </c>
      <c r="B12" s="10" t="s">
        <v>46</v>
      </c>
      <c r="C12" s="10" t="s">
        <v>34</v>
      </c>
      <c r="D12" s="10">
        <v>2001</v>
      </c>
      <c r="E12" s="10" t="s">
        <v>42</v>
      </c>
      <c r="F12" s="10" t="s">
        <v>36</v>
      </c>
      <c r="G12" s="10" t="s">
        <v>47</v>
      </c>
      <c r="H12" s="204">
        <v>6.7</v>
      </c>
      <c r="I12" s="205">
        <v>7.2</v>
      </c>
      <c r="J12" s="205">
        <v>7.5</v>
      </c>
      <c r="K12" s="205">
        <v>7.3</v>
      </c>
      <c r="L12" s="204">
        <v>8.8000000000000007</v>
      </c>
      <c r="M12" s="206">
        <v>8.8000000000000007</v>
      </c>
      <c r="N12" s="14">
        <f t="shared" si="0"/>
        <v>14.5</v>
      </c>
      <c r="O12" s="337">
        <f t="shared" si="1"/>
        <v>8.8000000000000007</v>
      </c>
      <c r="P12" s="211">
        <v>9.3000000000000007</v>
      </c>
      <c r="Q12" s="335">
        <v>14.585000000000001</v>
      </c>
      <c r="R12" s="335"/>
      <c r="S12" s="18">
        <f t="shared" si="2"/>
        <v>47.185000000000002</v>
      </c>
      <c r="T12" s="472"/>
      <c r="U12" s="471"/>
      <c r="V12" s="471"/>
      <c r="W12" s="471"/>
      <c r="X12" s="472"/>
      <c r="Y12" s="473"/>
      <c r="Z12" s="14"/>
      <c r="AA12" s="337"/>
      <c r="AB12" s="211"/>
      <c r="AC12" s="335"/>
      <c r="AD12" s="18"/>
      <c r="AE12" s="19"/>
      <c r="AF12" s="20"/>
      <c r="AG12" s="213"/>
      <c r="AH12" s="213"/>
      <c r="AI12" s="214"/>
    </row>
    <row r="13" spans="1:35" s="215" customFormat="1" ht="16.5" customHeight="1">
      <c r="A13" s="200">
        <v>8</v>
      </c>
      <c r="B13" s="28" t="s">
        <v>52</v>
      </c>
      <c r="C13" s="29" t="s">
        <v>34</v>
      </c>
      <c r="D13" s="28">
        <v>2002</v>
      </c>
      <c r="E13" s="28" t="s">
        <v>49</v>
      </c>
      <c r="F13" s="28" t="s">
        <v>36</v>
      </c>
      <c r="G13" s="28" t="s">
        <v>50</v>
      </c>
      <c r="H13" s="204">
        <v>7.4</v>
      </c>
      <c r="I13" s="205">
        <v>7.3</v>
      </c>
      <c r="J13" s="205">
        <v>7.5</v>
      </c>
      <c r="K13" s="205">
        <v>7.5</v>
      </c>
      <c r="L13" s="204">
        <v>9.5</v>
      </c>
      <c r="M13" s="206">
        <v>9.6</v>
      </c>
      <c r="N13" s="14">
        <f t="shared" si="0"/>
        <v>14.899999999999999</v>
      </c>
      <c r="O13" s="337">
        <f t="shared" si="1"/>
        <v>9.5500000000000007</v>
      </c>
      <c r="P13" s="211">
        <v>7.8</v>
      </c>
      <c r="Q13" s="335">
        <v>14.51</v>
      </c>
      <c r="R13" s="335"/>
      <c r="S13" s="18">
        <f t="shared" si="2"/>
        <v>46.76</v>
      </c>
      <c r="T13" s="472"/>
      <c r="U13" s="471"/>
      <c r="V13" s="471"/>
      <c r="W13" s="471"/>
      <c r="X13" s="472"/>
      <c r="Y13" s="473"/>
      <c r="Z13" s="14"/>
      <c r="AA13" s="337"/>
      <c r="AB13" s="211"/>
      <c r="AC13" s="335"/>
      <c r="AD13" s="18"/>
      <c r="AE13" s="19"/>
      <c r="AF13" s="20"/>
      <c r="AG13" s="213"/>
      <c r="AH13" s="213"/>
      <c r="AI13" s="214"/>
    </row>
    <row r="14" spans="1:35" s="215" customFormat="1" ht="16.5" customHeight="1">
      <c r="A14" s="200">
        <v>9</v>
      </c>
      <c r="B14" s="46" t="s">
        <v>51</v>
      </c>
      <c r="C14" s="47" t="s">
        <v>34</v>
      </c>
      <c r="D14" s="47">
        <v>2000</v>
      </c>
      <c r="E14" s="47" t="s">
        <v>42</v>
      </c>
      <c r="F14" s="47" t="s">
        <v>36</v>
      </c>
      <c r="G14" s="47" t="s">
        <v>47</v>
      </c>
      <c r="H14" s="204">
        <v>7.3</v>
      </c>
      <c r="I14" s="205">
        <v>6.8</v>
      </c>
      <c r="J14" s="205">
        <v>7.1</v>
      </c>
      <c r="K14" s="205">
        <v>7.3</v>
      </c>
      <c r="L14" s="204">
        <v>9.1</v>
      </c>
      <c r="M14" s="206">
        <v>9.4</v>
      </c>
      <c r="N14" s="14">
        <f t="shared" si="0"/>
        <v>14.399999999999999</v>
      </c>
      <c r="O14" s="337">
        <f t="shared" si="1"/>
        <v>9.25</v>
      </c>
      <c r="P14" s="211">
        <v>8.5</v>
      </c>
      <c r="Q14" s="335">
        <v>13.94</v>
      </c>
      <c r="R14" s="335"/>
      <c r="S14" s="18">
        <f t="shared" si="2"/>
        <v>46.089999999999996</v>
      </c>
      <c r="T14" s="472"/>
      <c r="U14" s="471"/>
      <c r="V14" s="471"/>
      <c r="W14" s="471"/>
      <c r="X14" s="472"/>
      <c r="Y14" s="473"/>
      <c r="Z14" s="14"/>
      <c r="AA14" s="337"/>
      <c r="AB14" s="211"/>
      <c r="AC14" s="335"/>
      <c r="AD14" s="18"/>
      <c r="AE14" s="19"/>
      <c r="AF14" s="20"/>
      <c r="AG14" s="213"/>
      <c r="AH14" s="213"/>
      <c r="AI14" s="214"/>
    </row>
    <row r="15" spans="1:35" s="215" customFormat="1" ht="16.5" customHeight="1">
      <c r="A15" s="200">
        <v>10</v>
      </c>
      <c r="B15" s="30" t="s">
        <v>44</v>
      </c>
      <c r="C15" s="30" t="s">
        <v>34</v>
      </c>
      <c r="D15" s="30">
        <v>2004</v>
      </c>
      <c r="E15" s="30" t="s">
        <v>35</v>
      </c>
      <c r="F15" s="30" t="s">
        <v>36</v>
      </c>
      <c r="G15" s="30" t="s">
        <v>37</v>
      </c>
      <c r="H15" s="204">
        <v>3</v>
      </c>
      <c r="I15" s="205">
        <v>2.9</v>
      </c>
      <c r="J15" s="205">
        <v>3</v>
      </c>
      <c r="K15" s="205">
        <v>3.3</v>
      </c>
      <c r="L15" s="204">
        <v>3.5</v>
      </c>
      <c r="M15" s="206">
        <v>3.4</v>
      </c>
      <c r="N15" s="14">
        <f t="shared" si="0"/>
        <v>5.9999999999999991</v>
      </c>
      <c r="O15" s="337">
        <f t="shared" si="1"/>
        <v>3.45</v>
      </c>
      <c r="P15" s="211">
        <v>4.4000000000000004</v>
      </c>
      <c r="Q15" s="335">
        <v>5.9249999999999998</v>
      </c>
      <c r="R15" s="335"/>
      <c r="S15" s="18">
        <f t="shared" si="2"/>
        <v>19.774999999999999</v>
      </c>
      <c r="T15" s="472"/>
      <c r="U15" s="471"/>
      <c r="V15" s="471"/>
      <c r="W15" s="471"/>
      <c r="X15" s="472"/>
      <c r="Y15" s="473"/>
      <c r="Z15" s="14"/>
      <c r="AA15" s="337"/>
      <c r="AB15" s="211"/>
      <c r="AC15" s="335"/>
      <c r="AD15" s="18"/>
      <c r="AE15" s="19"/>
      <c r="AF15" s="20"/>
      <c r="AG15" s="213"/>
      <c r="AH15" s="213"/>
      <c r="AI15" s="214"/>
    </row>
    <row r="16" spans="1:35" s="215" customFormat="1" ht="16.5" customHeight="1">
      <c r="A16" s="562" t="s">
        <v>257</v>
      </c>
      <c r="B16" s="563"/>
      <c r="C16" s="563"/>
      <c r="D16" s="563"/>
      <c r="E16" s="563"/>
      <c r="F16" s="563"/>
      <c r="G16" s="563"/>
      <c r="H16" s="562"/>
      <c r="I16" s="562"/>
      <c r="J16" s="562"/>
      <c r="K16" s="562"/>
      <c r="L16" s="562"/>
      <c r="M16" s="562"/>
      <c r="N16" s="562"/>
      <c r="O16" s="562"/>
      <c r="P16" s="562"/>
      <c r="Q16" s="562"/>
      <c r="R16" s="562"/>
      <c r="S16" s="562"/>
      <c r="T16" s="562"/>
      <c r="U16" s="562"/>
      <c r="V16" s="562"/>
      <c r="W16" s="562"/>
      <c r="X16" s="562"/>
      <c r="Y16" s="562"/>
      <c r="Z16" s="562"/>
      <c r="AA16" s="562"/>
      <c r="AB16" s="562"/>
      <c r="AC16" s="562"/>
      <c r="AD16" s="562"/>
      <c r="AE16" s="562"/>
      <c r="AF16" s="562"/>
      <c r="AG16" s="562"/>
      <c r="AH16" s="562"/>
      <c r="AI16" s="562"/>
    </row>
    <row r="17" spans="1:35" s="215" customFormat="1" ht="16.5" customHeight="1">
      <c r="A17" s="200">
        <v>1</v>
      </c>
      <c r="B17" s="330" t="s">
        <v>142</v>
      </c>
      <c r="C17" s="331" t="s">
        <v>34</v>
      </c>
      <c r="D17" s="332">
        <v>2001</v>
      </c>
      <c r="E17" s="333" t="s">
        <v>126</v>
      </c>
      <c r="F17" s="333" t="s">
        <v>36</v>
      </c>
      <c r="G17" s="333" t="s">
        <v>37</v>
      </c>
      <c r="H17" s="204">
        <v>8</v>
      </c>
      <c r="I17" s="205">
        <v>8</v>
      </c>
      <c r="J17" s="205">
        <v>8.1999999999999993</v>
      </c>
      <c r="K17" s="205">
        <v>7.9</v>
      </c>
      <c r="L17" s="204">
        <v>9.3000000000000007</v>
      </c>
      <c r="M17" s="206">
        <v>9.3000000000000007</v>
      </c>
      <c r="N17" s="14">
        <f t="shared" ref="N17:N26" si="9">SUM(H17:K17)-MIN(H17:K17)-MAX(H17:K17)</f>
        <v>16.000000000000004</v>
      </c>
      <c r="O17" s="337">
        <f t="shared" ref="O17:O26" si="10">SUM(L17:M17)/2</f>
        <v>9.3000000000000007</v>
      </c>
      <c r="P17" s="211">
        <v>15</v>
      </c>
      <c r="Q17" s="335">
        <v>16.295000000000002</v>
      </c>
      <c r="R17" s="335"/>
      <c r="S17" s="18">
        <f t="shared" ref="S17:S26" si="11">SUM(N17,O17,P17,Q17)-R17</f>
        <v>56.595000000000006</v>
      </c>
      <c r="T17" s="472">
        <v>8</v>
      </c>
      <c r="U17" s="471">
        <v>7.9</v>
      </c>
      <c r="V17" s="471">
        <v>7.8</v>
      </c>
      <c r="W17" s="471">
        <v>8.1</v>
      </c>
      <c r="X17" s="472">
        <v>9.6999999999999993</v>
      </c>
      <c r="Y17" s="473">
        <v>9.6999999999999993</v>
      </c>
      <c r="Z17" s="14">
        <f t="shared" ref="Z17:Z24" si="12">SUM(T17:W17)-MIN(T17:W17)-MAX(T17:W17)</f>
        <v>15.899999999999997</v>
      </c>
      <c r="AA17" s="337">
        <f t="shared" ref="AA17:AA24" si="13">SUM(X17:Y17)/2</f>
        <v>9.6999999999999993</v>
      </c>
      <c r="AB17" s="211">
        <v>16.2</v>
      </c>
      <c r="AC17" s="335">
        <v>17.375</v>
      </c>
      <c r="AD17" s="18">
        <f t="shared" ref="AD17:AD24" si="14">SUM(Z17,AA17,AB17,AC17)</f>
        <v>59.174999999999997</v>
      </c>
      <c r="AE17" s="19">
        <f t="shared" ref="AE17:AE24" si="15">SUM(S17,AD17)</f>
        <v>115.77000000000001</v>
      </c>
      <c r="AF17" s="20">
        <f t="shared" ref="AF17:AF24" si="16">SUM(S17,AD17)-R17-AC17</f>
        <v>98.39500000000001</v>
      </c>
      <c r="AG17" s="213"/>
      <c r="AH17" s="213"/>
      <c r="AI17" s="214">
        <f t="shared" ref="AI17:AI24" si="17">PRODUCT(AE17,AH17)</f>
        <v>115.77000000000001</v>
      </c>
    </row>
    <row r="18" spans="1:35" s="215" customFormat="1" ht="16.5" customHeight="1">
      <c r="A18" s="200">
        <v>2</v>
      </c>
      <c r="B18" s="333" t="s">
        <v>155</v>
      </c>
      <c r="C18" s="332" t="s">
        <v>34</v>
      </c>
      <c r="D18" s="332">
        <v>2002</v>
      </c>
      <c r="E18" s="333" t="s">
        <v>126</v>
      </c>
      <c r="F18" s="333" t="s">
        <v>36</v>
      </c>
      <c r="G18" s="333" t="s">
        <v>37</v>
      </c>
      <c r="H18" s="204">
        <v>7.7</v>
      </c>
      <c r="I18" s="205">
        <v>7.8</v>
      </c>
      <c r="J18" s="205">
        <v>7.5</v>
      </c>
      <c r="K18" s="205">
        <v>7.6</v>
      </c>
      <c r="L18" s="204">
        <v>9.4</v>
      </c>
      <c r="M18" s="206">
        <v>9.5</v>
      </c>
      <c r="N18" s="14">
        <f t="shared" si="9"/>
        <v>15.3</v>
      </c>
      <c r="O18" s="337">
        <f t="shared" si="10"/>
        <v>9.4499999999999993</v>
      </c>
      <c r="P18" s="211">
        <v>14.4</v>
      </c>
      <c r="Q18" s="335">
        <v>16.18</v>
      </c>
      <c r="R18" s="335"/>
      <c r="S18" s="18">
        <f t="shared" si="11"/>
        <v>55.33</v>
      </c>
      <c r="T18" s="472">
        <v>7.2</v>
      </c>
      <c r="U18" s="471">
        <v>7.1</v>
      </c>
      <c r="V18" s="471">
        <v>7</v>
      </c>
      <c r="W18" s="471">
        <v>6.9</v>
      </c>
      <c r="X18" s="472">
        <v>8.8000000000000007</v>
      </c>
      <c r="Y18" s="473">
        <v>8.6999999999999993</v>
      </c>
      <c r="Z18" s="14">
        <f t="shared" si="12"/>
        <v>14.100000000000005</v>
      </c>
      <c r="AA18" s="337">
        <f t="shared" si="13"/>
        <v>8.75</v>
      </c>
      <c r="AB18" s="211">
        <v>14</v>
      </c>
      <c r="AC18" s="335">
        <v>15.87</v>
      </c>
      <c r="AD18" s="18">
        <f t="shared" si="14"/>
        <v>52.720000000000006</v>
      </c>
      <c r="AE18" s="19">
        <f t="shared" si="15"/>
        <v>108.05000000000001</v>
      </c>
      <c r="AF18" s="20">
        <f t="shared" si="16"/>
        <v>92.18</v>
      </c>
      <c r="AG18" s="213"/>
      <c r="AH18" s="213"/>
      <c r="AI18" s="214">
        <f t="shared" si="17"/>
        <v>108.05000000000001</v>
      </c>
    </row>
    <row r="19" spans="1:35" s="215" customFormat="1" ht="16.5" customHeight="1">
      <c r="A19" s="200">
        <v>3</v>
      </c>
      <c r="B19" s="166" t="s">
        <v>151</v>
      </c>
      <c r="C19" s="29" t="s">
        <v>34</v>
      </c>
      <c r="D19" s="28">
        <v>2000</v>
      </c>
      <c r="E19" s="166" t="s">
        <v>130</v>
      </c>
      <c r="F19" s="166" t="s">
        <v>70</v>
      </c>
      <c r="G19" s="166" t="s">
        <v>71</v>
      </c>
      <c r="H19" s="204">
        <v>7.9</v>
      </c>
      <c r="I19" s="205">
        <v>8.3000000000000007</v>
      </c>
      <c r="J19" s="205">
        <v>7.8</v>
      </c>
      <c r="K19" s="205">
        <v>8</v>
      </c>
      <c r="L19" s="204">
        <v>9</v>
      </c>
      <c r="M19" s="206">
        <v>8.9</v>
      </c>
      <c r="N19" s="14">
        <f t="shared" si="9"/>
        <v>15.899999999999999</v>
      </c>
      <c r="O19" s="337">
        <f t="shared" si="10"/>
        <v>8.9499999999999993</v>
      </c>
      <c r="P19" s="211">
        <v>13.5</v>
      </c>
      <c r="Q19" s="335">
        <v>16.684999999999999</v>
      </c>
      <c r="R19" s="335"/>
      <c r="S19" s="18">
        <f t="shared" si="11"/>
        <v>55.034999999999997</v>
      </c>
      <c r="T19" s="472">
        <v>7.5</v>
      </c>
      <c r="U19" s="471">
        <v>7.4</v>
      </c>
      <c r="V19" s="471">
        <v>7.4</v>
      </c>
      <c r="W19" s="471">
        <v>6.7</v>
      </c>
      <c r="X19" s="472">
        <v>9.1</v>
      </c>
      <c r="Y19" s="473">
        <v>9.1999999999999993</v>
      </c>
      <c r="Z19" s="14">
        <f t="shared" si="12"/>
        <v>14.8</v>
      </c>
      <c r="AA19" s="337">
        <f t="shared" si="13"/>
        <v>9.1499999999999986</v>
      </c>
      <c r="AB19" s="211">
        <v>13.8</v>
      </c>
      <c r="AC19" s="335">
        <v>15.125</v>
      </c>
      <c r="AD19" s="18">
        <f t="shared" si="14"/>
        <v>52.875</v>
      </c>
      <c r="AE19" s="19">
        <f t="shared" si="15"/>
        <v>107.91</v>
      </c>
      <c r="AF19" s="20">
        <f t="shared" si="16"/>
        <v>92.784999999999997</v>
      </c>
      <c r="AG19" s="213"/>
      <c r="AH19" s="213"/>
      <c r="AI19" s="214">
        <f t="shared" si="17"/>
        <v>107.91</v>
      </c>
    </row>
    <row r="20" spans="1:35" s="215" customFormat="1" ht="16.5" customHeight="1">
      <c r="A20" s="200">
        <v>4</v>
      </c>
      <c r="B20" s="333" t="s">
        <v>146</v>
      </c>
      <c r="C20" s="332" t="s">
        <v>34</v>
      </c>
      <c r="D20" s="332">
        <v>2004</v>
      </c>
      <c r="E20" s="333" t="s">
        <v>126</v>
      </c>
      <c r="F20" s="333" t="s">
        <v>36</v>
      </c>
      <c r="G20" s="333" t="s">
        <v>37</v>
      </c>
      <c r="H20" s="204">
        <v>8.1999999999999993</v>
      </c>
      <c r="I20" s="205">
        <v>8.6999999999999993</v>
      </c>
      <c r="J20" s="205">
        <v>8.4</v>
      </c>
      <c r="K20" s="205">
        <v>8.3000000000000007</v>
      </c>
      <c r="L20" s="204">
        <v>9.4</v>
      </c>
      <c r="M20" s="206">
        <v>9.1999999999999993</v>
      </c>
      <c r="N20" s="14">
        <f t="shared" si="9"/>
        <v>16.699999999999996</v>
      </c>
      <c r="O20" s="337">
        <f t="shared" si="10"/>
        <v>9.3000000000000007</v>
      </c>
      <c r="P20" s="211">
        <v>13.2</v>
      </c>
      <c r="Q20" s="335">
        <v>15.475</v>
      </c>
      <c r="R20" s="335"/>
      <c r="S20" s="18">
        <f t="shared" si="11"/>
        <v>54.674999999999997</v>
      </c>
      <c r="T20" s="472">
        <v>6.2</v>
      </c>
      <c r="U20" s="471">
        <v>6</v>
      </c>
      <c r="V20" s="471">
        <v>6.5</v>
      </c>
      <c r="W20" s="471">
        <v>6.4</v>
      </c>
      <c r="X20" s="472">
        <v>9.3000000000000007</v>
      </c>
      <c r="Y20" s="473">
        <v>9.3000000000000007</v>
      </c>
      <c r="Z20" s="14">
        <f t="shared" si="12"/>
        <v>12.600000000000001</v>
      </c>
      <c r="AA20" s="337">
        <f t="shared" si="13"/>
        <v>9.3000000000000007</v>
      </c>
      <c r="AB20" s="211">
        <v>13.9</v>
      </c>
      <c r="AC20" s="335">
        <v>15.085000000000001</v>
      </c>
      <c r="AD20" s="18">
        <f t="shared" si="14"/>
        <v>50.885000000000005</v>
      </c>
      <c r="AE20" s="19">
        <f t="shared" si="15"/>
        <v>105.56</v>
      </c>
      <c r="AF20" s="20">
        <f t="shared" si="16"/>
        <v>90.474999999999994</v>
      </c>
      <c r="AG20" s="213" t="s">
        <v>2</v>
      </c>
      <c r="AH20" s="213"/>
      <c r="AI20" s="214">
        <f t="shared" si="17"/>
        <v>105.56</v>
      </c>
    </row>
    <row r="21" spans="1:35" s="215" customFormat="1" ht="16.5" customHeight="1">
      <c r="A21" s="200">
        <v>5</v>
      </c>
      <c r="B21" s="330" t="s">
        <v>132</v>
      </c>
      <c r="C21" s="331" t="s">
        <v>34</v>
      </c>
      <c r="D21" s="332">
        <v>2003</v>
      </c>
      <c r="E21" s="333" t="s">
        <v>126</v>
      </c>
      <c r="F21" s="333" t="s">
        <v>36</v>
      </c>
      <c r="G21" s="333" t="s">
        <v>37</v>
      </c>
      <c r="H21" s="205">
        <v>7.9</v>
      </c>
      <c r="I21" s="205">
        <v>8.6</v>
      </c>
      <c r="J21" s="205">
        <v>8.1999999999999993</v>
      </c>
      <c r="K21" s="205">
        <v>8.1999999999999993</v>
      </c>
      <c r="L21" s="204">
        <v>9.1</v>
      </c>
      <c r="M21" s="206">
        <v>9.1</v>
      </c>
      <c r="N21" s="14">
        <f t="shared" si="9"/>
        <v>16.399999999999999</v>
      </c>
      <c r="O21" s="337">
        <f t="shared" si="10"/>
        <v>9.1</v>
      </c>
      <c r="P21" s="211">
        <v>12.7</v>
      </c>
      <c r="Q21" s="335">
        <v>15.425000000000001</v>
      </c>
      <c r="R21" s="335"/>
      <c r="S21" s="18">
        <f t="shared" si="11"/>
        <v>53.625</v>
      </c>
      <c r="T21" s="472"/>
      <c r="U21" s="471"/>
      <c r="V21" s="471"/>
      <c r="W21" s="471"/>
      <c r="X21" s="472"/>
      <c r="Y21" s="473"/>
      <c r="Z21" s="14"/>
      <c r="AA21" s="337"/>
      <c r="AB21" s="211"/>
      <c r="AC21" s="335"/>
      <c r="AD21" s="18"/>
      <c r="AE21" s="19"/>
      <c r="AF21" s="20"/>
      <c r="AG21" s="213"/>
      <c r="AH21" s="213"/>
      <c r="AI21" s="214"/>
    </row>
    <row r="22" spans="1:35" s="215" customFormat="1" ht="16.5" customHeight="1">
      <c r="A22" s="200">
        <v>6</v>
      </c>
      <c r="B22" s="166" t="s">
        <v>145</v>
      </c>
      <c r="C22" s="29" t="s">
        <v>34</v>
      </c>
      <c r="D22" s="28">
        <v>2000</v>
      </c>
      <c r="E22" s="166" t="s">
        <v>49</v>
      </c>
      <c r="F22" s="166" t="s">
        <v>36</v>
      </c>
      <c r="G22" s="166" t="s">
        <v>50</v>
      </c>
      <c r="H22" s="205">
        <v>6.9</v>
      </c>
      <c r="I22" s="205">
        <v>7.5</v>
      </c>
      <c r="J22" s="205">
        <v>7.4</v>
      </c>
      <c r="K22" s="205">
        <v>7.5</v>
      </c>
      <c r="L22" s="204">
        <v>9.3000000000000007</v>
      </c>
      <c r="M22" s="206">
        <v>9</v>
      </c>
      <c r="N22" s="14">
        <f t="shared" si="9"/>
        <v>14.899999999999999</v>
      </c>
      <c r="O22" s="337">
        <f t="shared" si="10"/>
        <v>9.15</v>
      </c>
      <c r="P22" s="211">
        <v>13.1</v>
      </c>
      <c r="Q22" s="335">
        <v>16.125</v>
      </c>
      <c r="R22" s="335"/>
      <c r="S22" s="18">
        <f t="shared" si="11"/>
        <v>53.274999999999999</v>
      </c>
      <c r="T22" s="472"/>
      <c r="U22" s="471"/>
      <c r="V22" s="471"/>
      <c r="W22" s="471"/>
      <c r="X22" s="472"/>
      <c r="Y22" s="473"/>
      <c r="Z22" s="14"/>
      <c r="AA22" s="337"/>
      <c r="AB22" s="211"/>
      <c r="AC22" s="335"/>
      <c r="AD22" s="18"/>
      <c r="AE22" s="19"/>
      <c r="AF22" s="20"/>
      <c r="AG22" s="213"/>
      <c r="AH22" s="213"/>
      <c r="AI22" s="214"/>
    </row>
    <row r="23" spans="1:35" s="215" customFormat="1" ht="16.5" customHeight="1">
      <c r="A23" s="200">
        <v>7</v>
      </c>
      <c r="B23" s="339" t="s">
        <v>150</v>
      </c>
      <c r="C23" s="268" t="s">
        <v>34</v>
      </c>
      <c r="D23" s="268">
        <v>2000</v>
      </c>
      <c r="E23" s="339" t="s">
        <v>42</v>
      </c>
      <c r="F23" s="339" t="s">
        <v>36</v>
      </c>
      <c r="G23" s="339" t="s">
        <v>47</v>
      </c>
      <c r="H23" s="205">
        <v>7.6</v>
      </c>
      <c r="I23" s="205">
        <v>7.6</v>
      </c>
      <c r="J23" s="205">
        <v>7.3</v>
      </c>
      <c r="K23" s="205">
        <v>7.2</v>
      </c>
      <c r="L23" s="204">
        <v>8.5</v>
      </c>
      <c r="M23" s="206">
        <v>8.5</v>
      </c>
      <c r="N23" s="14">
        <f t="shared" si="9"/>
        <v>14.9</v>
      </c>
      <c r="O23" s="337">
        <f t="shared" si="10"/>
        <v>8.5</v>
      </c>
      <c r="P23" s="211">
        <v>12.5</v>
      </c>
      <c r="Q23" s="335">
        <v>16.434999999999999</v>
      </c>
      <c r="R23" s="335"/>
      <c r="S23" s="18">
        <f t="shared" si="11"/>
        <v>52.334999999999994</v>
      </c>
      <c r="T23" s="472">
        <v>7.1</v>
      </c>
      <c r="U23" s="471">
        <v>7</v>
      </c>
      <c r="V23" s="471">
        <v>6.6</v>
      </c>
      <c r="W23" s="471">
        <v>6.6</v>
      </c>
      <c r="X23" s="472">
        <v>8.3000000000000007</v>
      </c>
      <c r="Y23" s="473">
        <v>8.3000000000000007</v>
      </c>
      <c r="Z23" s="14">
        <f t="shared" si="12"/>
        <v>13.599999999999996</v>
      </c>
      <c r="AA23" s="337">
        <f t="shared" si="13"/>
        <v>8.3000000000000007</v>
      </c>
      <c r="AB23" s="211">
        <v>12.7</v>
      </c>
      <c r="AC23" s="335">
        <v>14.65</v>
      </c>
      <c r="AD23" s="18">
        <f t="shared" si="14"/>
        <v>49.249999999999993</v>
      </c>
      <c r="AE23" s="19">
        <f t="shared" si="15"/>
        <v>101.58499999999998</v>
      </c>
      <c r="AF23" s="20">
        <f t="shared" si="16"/>
        <v>86.934999999999974</v>
      </c>
      <c r="AG23" s="213"/>
      <c r="AH23" s="213"/>
      <c r="AI23" s="214">
        <f t="shared" si="17"/>
        <v>101.58499999999998</v>
      </c>
    </row>
    <row r="24" spans="1:35" s="215" customFormat="1" ht="16.5" customHeight="1">
      <c r="A24" s="200">
        <v>8</v>
      </c>
      <c r="B24" s="340" t="s">
        <v>131</v>
      </c>
      <c r="C24" s="265" t="s">
        <v>34</v>
      </c>
      <c r="D24" s="265">
        <v>2001</v>
      </c>
      <c r="E24" s="340" t="s">
        <v>130</v>
      </c>
      <c r="F24" s="166" t="s">
        <v>70</v>
      </c>
      <c r="G24" s="166" t="s">
        <v>71</v>
      </c>
      <c r="H24" s="205">
        <v>7.4</v>
      </c>
      <c r="I24" s="205">
        <v>7.5</v>
      </c>
      <c r="J24" s="205">
        <v>7.2</v>
      </c>
      <c r="K24" s="205">
        <v>7.4</v>
      </c>
      <c r="L24" s="204">
        <v>9</v>
      </c>
      <c r="M24" s="206">
        <v>8.9</v>
      </c>
      <c r="N24" s="14">
        <f t="shared" si="9"/>
        <v>14.8</v>
      </c>
      <c r="O24" s="337">
        <f t="shared" si="10"/>
        <v>8.9499999999999993</v>
      </c>
      <c r="P24" s="211">
        <v>12</v>
      </c>
      <c r="Q24" s="335">
        <v>15.69</v>
      </c>
      <c r="R24" s="335"/>
      <c r="S24" s="18">
        <f t="shared" si="11"/>
        <v>51.44</v>
      </c>
      <c r="T24" s="472">
        <v>6.9</v>
      </c>
      <c r="U24" s="471">
        <v>6.8</v>
      </c>
      <c r="V24" s="471">
        <v>6.3</v>
      </c>
      <c r="W24" s="471">
        <v>6.5</v>
      </c>
      <c r="X24" s="472">
        <v>9.3000000000000007</v>
      </c>
      <c r="Y24" s="473">
        <v>9.3000000000000007</v>
      </c>
      <c r="Z24" s="14">
        <f t="shared" si="12"/>
        <v>13.299999999999999</v>
      </c>
      <c r="AA24" s="337">
        <f t="shared" si="13"/>
        <v>9.3000000000000007</v>
      </c>
      <c r="AB24" s="211">
        <v>8.1999999999999993</v>
      </c>
      <c r="AC24" s="335">
        <v>13.71</v>
      </c>
      <c r="AD24" s="18">
        <f t="shared" si="14"/>
        <v>44.510000000000005</v>
      </c>
      <c r="AE24" s="19">
        <f t="shared" si="15"/>
        <v>95.95</v>
      </c>
      <c r="AF24" s="20">
        <f t="shared" si="16"/>
        <v>82.240000000000009</v>
      </c>
      <c r="AG24" s="213"/>
      <c r="AH24" s="213"/>
      <c r="AI24" s="214">
        <f t="shared" si="17"/>
        <v>95.95</v>
      </c>
    </row>
    <row r="25" spans="1:35" s="215" customFormat="1" ht="16.5" customHeight="1">
      <c r="A25" s="200">
        <v>9</v>
      </c>
      <c r="B25" s="340" t="s">
        <v>147</v>
      </c>
      <c r="C25" s="265" t="s">
        <v>34</v>
      </c>
      <c r="D25" s="265">
        <v>2001</v>
      </c>
      <c r="E25" s="340" t="s">
        <v>55</v>
      </c>
      <c r="F25" s="166" t="s">
        <v>36</v>
      </c>
      <c r="G25" s="166" t="s">
        <v>56</v>
      </c>
      <c r="H25" s="205">
        <v>6.8</v>
      </c>
      <c r="I25" s="205">
        <v>6.9</v>
      </c>
      <c r="J25" s="205">
        <v>6.9</v>
      </c>
      <c r="K25" s="205">
        <v>7.1</v>
      </c>
      <c r="L25" s="204">
        <v>9.3000000000000007</v>
      </c>
      <c r="M25" s="206">
        <v>9</v>
      </c>
      <c r="N25" s="14">
        <f t="shared" si="9"/>
        <v>13.800000000000002</v>
      </c>
      <c r="O25" s="337">
        <f t="shared" si="10"/>
        <v>9.15</v>
      </c>
      <c r="P25" s="211">
        <v>11.3</v>
      </c>
      <c r="Q25" s="335">
        <v>16.475000000000001</v>
      </c>
      <c r="R25" s="335"/>
      <c r="S25" s="18">
        <f t="shared" si="11"/>
        <v>50.725000000000001</v>
      </c>
      <c r="T25" s="472">
        <v>7.1</v>
      </c>
      <c r="U25" s="471">
        <v>7</v>
      </c>
      <c r="V25" s="471">
        <v>6.6</v>
      </c>
      <c r="W25" s="471">
        <v>6.6</v>
      </c>
      <c r="X25" s="472">
        <v>8.3000000000000007</v>
      </c>
      <c r="Y25" s="473">
        <v>8.3000000000000007</v>
      </c>
      <c r="Z25" s="14">
        <f>SUM(T25:W25)-MIN(T25:W25)-MAX(T25:W25)</f>
        <v>13.599999999999996</v>
      </c>
      <c r="AA25" s="337">
        <f>SUM(X25:Y25)/2</f>
        <v>8.3000000000000007</v>
      </c>
      <c r="AB25" s="211">
        <v>12.7</v>
      </c>
      <c r="AC25" s="335">
        <v>14.65</v>
      </c>
      <c r="AD25" s="18">
        <f>SUM(Z25,AA25,AB25,AC25)</f>
        <v>49.249999999999993</v>
      </c>
      <c r="AE25" s="19">
        <f>SUM(S25,AD25)</f>
        <v>99.974999999999994</v>
      </c>
      <c r="AF25" s="20">
        <f>SUM(S25,AD25)-R25-AC25</f>
        <v>85.324999999999989</v>
      </c>
      <c r="AG25" s="213"/>
      <c r="AH25" s="213"/>
      <c r="AI25" s="214">
        <f>PRODUCT(AE25,AH25)</f>
        <v>99.974999999999994</v>
      </c>
    </row>
    <row r="26" spans="1:35" s="215" customFormat="1" ht="16.5" customHeight="1">
      <c r="A26" s="200">
        <v>10</v>
      </c>
      <c r="B26" s="166" t="s">
        <v>153</v>
      </c>
      <c r="C26" s="29" t="s">
        <v>34</v>
      </c>
      <c r="D26" s="28">
        <v>2002</v>
      </c>
      <c r="E26" s="166" t="s">
        <v>130</v>
      </c>
      <c r="F26" s="166" t="s">
        <v>70</v>
      </c>
      <c r="G26" s="166" t="s">
        <v>71</v>
      </c>
      <c r="H26" s="205">
        <v>2.9</v>
      </c>
      <c r="I26" s="205">
        <v>3.2</v>
      </c>
      <c r="J26" s="205">
        <v>3</v>
      </c>
      <c r="K26" s="205">
        <v>3.1</v>
      </c>
      <c r="L26" s="204">
        <v>3.2</v>
      </c>
      <c r="M26" s="206">
        <v>3.2</v>
      </c>
      <c r="N26" s="14">
        <f t="shared" si="9"/>
        <v>6.0999999999999988</v>
      </c>
      <c r="O26" s="337">
        <f t="shared" si="10"/>
        <v>3.2</v>
      </c>
      <c r="P26" s="211">
        <v>6</v>
      </c>
      <c r="Q26" s="335">
        <v>6.5650000000000004</v>
      </c>
      <c r="R26" s="335"/>
      <c r="S26" s="18">
        <f t="shared" si="11"/>
        <v>21.864999999999998</v>
      </c>
      <c r="T26" s="472">
        <v>6.9</v>
      </c>
      <c r="U26" s="471">
        <v>6.8</v>
      </c>
      <c r="V26" s="471">
        <v>6.3</v>
      </c>
      <c r="W26" s="471">
        <v>6.5</v>
      </c>
      <c r="X26" s="472">
        <v>9.3000000000000007</v>
      </c>
      <c r="Y26" s="473">
        <v>9.3000000000000007</v>
      </c>
      <c r="Z26" s="14">
        <f>SUM(T26:W26)-MIN(T26:W26)-MAX(T26:W26)</f>
        <v>13.299999999999999</v>
      </c>
      <c r="AA26" s="337">
        <f>SUM(X26:Y26)/2</f>
        <v>9.3000000000000007</v>
      </c>
      <c r="AB26" s="211">
        <v>8.1999999999999993</v>
      </c>
      <c r="AC26" s="335">
        <v>13.71</v>
      </c>
      <c r="AD26" s="18">
        <f>SUM(Z26,AA26,AB26,AC26)</f>
        <v>44.510000000000005</v>
      </c>
      <c r="AE26" s="19">
        <f>SUM(S26,AD26)</f>
        <v>66.375</v>
      </c>
      <c r="AF26" s="20">
        <f>SUM(S26,AD26)-R26-AC26</f>
        <v>52.664999999999999</v>
      </c>
      <c r="AG26" s="213"/>
      <c r="AH26" s="213"/>
      <c r="AI26" s="214">
        <f>PRODUCT(AE26,AH26)</f>
        <v>66.375</v>
      </c>
    </row>
    <row r="27" spans="1:35" s="391" customFormat="1">
      <c r="A27" s="304"/>
      <c r="B27" s="304"/>
      <c r="C27" s="304"/>
      <c r="D27" s="304"/>
      <c r="E27" s="304"/>
      <c r="F27" s="303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93"/>
      <c r="AH27" s="393"/>
      <c r="AI27" s="304"/>
    </row>
    <row r="28" spans="1:35" s="391" customFormat="1">
      <c r="A28" s="304"/>
      <c r="B28" s="304"/>
      <c r="C28" s="304"/>
      <c r="D28" s="304"/>
      <c r="E28" s="304"/>
      <c r="F28" s="303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393"/>
      <c r="AH28" s="393"/>
      <c r="AI28" s="304"/>
    </row>
    <row r="29" spans="1:35" s="190" customFormat="1" ht="12.6" customHeight="1">
      <c r="A29" s="539" t="s">
        <v>258</v>
      </c>
      <c r="B29" s="540"/>
      <c r="C29" s="564" t="s">
        <v>2</v>
      </c>
      <c r="D29" s="564"/>
      <c r="E29" s="406"/>
      <c r="F29" s="565" t="s">
        <v>95</v>
      </c>
      <c r="G29" s="565"/>
      <c r="H29" s="297"/>
      <c r="I29" s="297"/>
      <c r="J29" s="298" t="s">
        <v>96</v>
      </c>
      <c r="K29" s="297"/>
      <c r="M29" s="298"/>
      <c r="N29" s="561" t="s">
        <v>2</v>
      </c>
      <c r="O29" s="561"/>
      <c r="P29" s="566" t="s">
        <v>97</v>
      </c>
      <c r="Q29" s="567"/>
      <c r="R29" s="568"/>
      <c r="S29" s="300"/>
      <c r="T29" s="297"/>
      <c r="U29" s="297"/>
      <c r="V29" s="297"/>
      <c r="W29" s="297"/>
      <c r="Y29" s="298"/>
      <c r="Z29" s="298" t="s">
        <v>2</v>
      </c>
      <c r="AC29" s="298"/>
      <c r="AD29" s="300"/>
      <c r="AE29" s="300"/>
      <c r="AF29" s="300"/>
      <c r="AG29" s="297"/>
      <c r="AH29" s="297"/>
      <c r="AI29" s="297"/>
    </row>
    <row r="30" spans="1:35" s="391" customFormat="1">
      <c r="A30" s="304"/>
      <c r="B30" s="304"/>
      <c r="C30" s="304"/>
      <c r="D30" s="304"/>
      <c r="E30" s="304"/>
      <c r="F30" s="560"/>
      <c r="G30" s="560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93"/>
      <c r="AH30" s="393"/>
      <c r="AI30" s="304"/>
    </row>
    <row r="31" spans="1:35" s="391" customFormat="1">
      <c r="A31" s="304"/>
      <c r="B31" s="304"/>
      <c r="C31" s="304"/>
      <c r="D31" s="304"/>
      <c r="E31" s="304"/>
      <c r="F31" s="303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93"/>
      <c r="AH31" s="393"/>
      <c r="AI31" s="304"/>
    </row>
    <row r="32" spans="1:35" s="391" customFormat="1">
      <c r="A32" s="304"/>
      <c r="B32" s="304"/>
      <c r="C32" s="304"/>
      <c r="D32" s="304"/>
      <c r="E32" s="304"/>
      <c r="F32" s="303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93"/>
      <c r="AH32" s="393"/>
      <c r="AI32" s="304"/>
    </row>
    <row r="33" spans="1:35" s="391" customFormat="1">
      <c r="A33" s="304"/>
      <c r="B33" s="304"/>
      <c r="C33" s="304"/>
      <c r="D33" s="304"/>
      <c r="E33" s="304"/>
      <c r="F33" s="303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93"/>
      <c r="AH33" s="393"/>
      <c r="AI33" s="304"/>
    </row>
    <row r="34" spans="1:35" s="391" customFormat="1">
      <c r="A34" s="304"/>
      <c r="B34" s="304"/>
      <c r="C34" s="304"/>
      <c r="D34" s="304"/>
      <c r="E34" s="304"/>
      <c r="F34" s="303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93"/>
      <c r="AH34" s="393"/>
      <c r="AI34" s="304"/>
    </row>
    <row r="35" spans="1:35" s="391" customFormat="1">
      <c r="A35" s="304"/>
      <c r="B35" s="304"/>
      <c r="C35" s="304"/>
      <c r="D35" s="304"/>
      <c r="E35" s="304"/>
      <c r="F35" s="303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93"/>
      <c r="AH35" s="393"/>
      <c r="AI35" s="304"/>
    </row>
    <row r="36" spans="1:35" s="391" customFormat="1">
      <c r="A36" s="304"/>
      <c r="B36" s="304"/>
      <c r="C36" s="304"/>
      <c r="D36" s="304"/>
      <c r="E36" s="304"/>
      <c r="F36" s="303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93"/>
      <c r="AH36" s="393"/>
      <c r="AI36" s="304"/>
    </row>
    <row r="37" spans="1:35" s="391" customFormat="1">
      <c r="A37" s="304"/>
      <c r="B37" s="304"/>
      <c r="C37" s="304"/>
      <c r="D37" s="304"/>
      <c r="E37" s="304"/>
      <c r="F37" s="303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93"/>
      <c r="AH37" s="393"/>
      <c r="AI37" s="304"/>
    </row>
    <row r="38" spans="1:35" s="391" customFormat="1">
      <c r="A38" s="304"/>
      <c r="B38" s="304"/>
      <c r="C38" s="304"/>
      <c r="D38" s="304"/>
      <c r="E38" s="304"/>
      <c r="F38" s="303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93"/>
      <c r="AH38" s="393"/>
      <c r="AI38" s="304"/>
    </row>
    <row r="39" spans="1:35" s="391" customFormat="1">
      <c r="A39" s="304"/>
      <c r="B39" s="304"/>
      <c r="C39" s="304"/>
      <c r="D39" s="304"/>
      <c r="E39" s="304"/>
      <c r="F39" s="303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93"/>
      <c r="AH39" s="393"/>
      <c r="AI39" s="304"/>
    </row>
    <row r="40" spans="1:35" s="391" customFormat="1">
      <c r="A40" s="304"/>
      <c r="B40" s="304"/>
      <c r="C40" s="304"/>
      <c r="D40" s="304"/>
      <c r="E40" s="304"/>
      <c r="F40" s="303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93"/>
      <c r="AH40" s="393"/>
      <c r="AI40" s="304"/>
    </row>
    <row r="41" spans="1:35" s="391" customFormat="1">
      <c r="A41" s="304"/>
      <c r="B41" s="304"/>
      <c r="C41" s="304"/>
      <c r="D41" s="304"/>
      <c r="E41" s="304"/>
      <c r="F41" s="303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  <c r="AC41" s="304"/>
      <c r="AD41" s="304"/>
      <c r="AE41" s="304"/>
      <c r="AF41" s="304"/>
      <c r="AG41" s="393"/>
      <c r="AH41" s="393"/>
      <c r="AI41" s="304"/>
    </row>
    <row r="42" spans="1:35" s="391" customFormat="1">
      <c r="A42" s="304"/>
      <c r="B42" s="304"/>
      <c r="C42" s="304"/>
      <c r="D42" s="304"/>
      <c r="E42" s="304"/>
      <c r="F42" s="303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  <c r="Z42" s="304"/>
      <c r="AA42" s="304"/>
      <c r="AB42" s="304"/>
      <c r="AC42" s="304"/>
      <c r="AD42" s="304"/>
      <c r="AE42" s="304"/>
      <c r="AF42" s="304"/>
      <c r="AG42" s="393"/>
      <c r="AH42" s="393"/>
      <c r="AI42" s="304"/>
    </row>
    <row r="43" spans="1:35">
      <c r="F43" s="303"/>
      <c r="G43" s="304"/>
    </row>
    <row r="44" spans="1:35">
      <c r="F44" s="303"/>
      <c r="G44" s="304"/>
    </row>
    <row r="45" spans="1:35">
      <c r="F45" s="303"/>
      <c r="G45" s="304"/>
    </row>
    <row r="46" spans="1:35">
      <c r="F46" s="303"/>
      <c r="G46" s="304"/>
    </row>
    <row r="47" spans="1:35">
      <c r="F47" s="303"/>
      <c r="G47" s="304"/>
    </row>
    <row r="48" spans="1:35">
      <c r="F48" s="303"/>
      <c r="G48" s="304"/>
    </row>
    <row r="49" spans="6:7">
      <c r="F49" s="303"/>
      <c r="G49" s="304"/>
    </row>
    <row r="50" spans="6:7">
      <c r="F50" s="303"/>
      <c r="G50" s="304"/>
    </row>
    <row r="51" spans="6:7">
      <c r="F51" s="303"/>
      <c r="G51" s="304"/>
    </row>
    <row r="52" spans="6:7">
      <c r="F52" s="303"/>
      <c r="G52" s="304"/>
    </row>
    <row r="53" spans="6:7">
      <c r="F53" s="303"/>
      <c r="G53" s="304"/>
    </row>
    <row r="54" spans="6:7">
      <c r="F54" s="303"/>
      <c r="G54" s="304"/>
    </row>
    <row r="55" spans="6:7">
      <c r="F55" s="303"/>
      <c r="G55" s="304"/>
    </row>
    <row r="56" spans="6:7">
      <c r="F56" s="303"/>
      <c r="G56" s="304"/>
    </row>
  </sheetData>
  <mergeCells count="37">
    <mergeCell ref="F30:G30"/>
    <mergeCell ref="N29:O29"/>
    <mergeCell ref="AI3:AI4"/>
    <mergeCell ref="A5:AI5"/>
    <mergeCell ref="A16:AI16"/>
    <mergeCell ref="A29:B29"/>
    <mergeCell ref="C29:D29"/>
    <mergeCell ref="F29:G29"/>
    <mergeCell ref="P29:R29"/>
    <mergeCell ref="AC3:AC4"/>
    <mergeCell ref="AD3:AD4"/>
    <mergeCell ref="AE3:AE4"/>
    <mergeCell ref="AF3:AF4"/>
    <mergeCell ref="AG3:AG4"/>
    <mergeCell ref="AH3:AH4"/>
    <mergeCell ref="S3:S4"/>
    <mergeCell ref="T3:W3"/>
    <mergeCell ref="X3:Y3"/>
    <mergeCell ref="Z3:Z4"/>
    <mergeCell ref="AA3:AA4"/>
    <mergeCell ref="AB3:AB4"/>
    <mergeCell ref="R3:R4"/>
    <mergeCell ref="A1:AI1"/>
    <mergeCell ref="A2:B2"/>
    <mergeCell ref="A3:A4"/>
    <mergeCell ref="B3:B4"/>
    <mergeCell ref="C3:C4"/>
    <mergeCell ref="D3:D4"/>
    <mergeCell ref="E3:E4"/>
    <mergeCell ref="F3:F4"/>
    <mergeCell ref="G3:G4"/>
    <mergeCell ref="H3:K3"/>
    <mergeCell ref="L3:M3"/>
    <mergeCell ref="N3:N4"/>
    <mergeCell ref="O3:O4"/>
    <mergeCell ref="P3:P4"/>
    <mergeCell ref="Q3:Q4"/>
  </mergeCells>
  <printOptions horizontalCentered="1"/>
  <pageMargins left="0.19685039370078741" right="0.19685039370078741" top="0.39370078740157483" bottom="0.19685039370078741" header="0.19685039370078741" footer="0.19685039370078741"/>
  <pageSetup paperSize="9" scale="9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F60"/>
  <sheetViews>
    <sheetView view="pageBreakPreview" zoomScale="116" zoomScaleSheetLayoutView="116" workbookViewId="0">
      <selection activeCell="C50" sqref="C50"/>
    </sheetView>
  </sheetViews>
  <sheetFormatPr defaultRowHeight="12.75"/>
  <cols>
    <col min="1" max="1" width="7.140625" style="134" customWidth="1"/>
    <col min="2" max="2" width="38" style="134" customWidth="1"/>
    <col min="3" max="3" width="35.85546875" style="134" customWidth="1"/>
    <col min="4" max="4" width="22.85546875" style="134" customWidth="1"/>
    <col min="5" max="5" width="22.28515625" style="134" customWidth="1"/>
    <col min="6" max="6" width="18.85546875" style="134" customWidth="1"/>
    <col min="7" max="16384" width="9.140625" style="134"/>
  </cols>
  <sheetData>
    <row r="1" spans="1:6" ht="12" customHeight="1">
      <c r="A1" s="606" t="s">
        <v>98</v>
      </c>
      <c r="B1" s="606"/>
      <c r="C1" s="606"/>
      <c r="D1" s="606"/>
      <c r="E1" s="606"/>
      <c r="F1" s="606"/>
    </row>
    <row r="2" spans="1:6" ht="11.25" customHeight="1">
      <c r="A2" s="607" t="s">
        <v>1</v>
      </c>
      <c r="B2" s="607"/>
      <c r="C2" s="135"/>
      <c r="D2" s="135"/>
      <c r="E2" s="135"/>
      <c r="F2" s="136" t="s">
        <v>99</v>
      </c>
    </row>
    <row r="3" spans="1:6" ht="9.75" customHeight="1">
      <c r="A3" s="137" t="s">
        <v>100</v>
      </c>
      <c r="B3" s="137" t="s">
        <v>101</v>
      </c>
      <c r="C3" s="137" t="s">
        <v>5</v>
      </c>
      <c r="D3" s="137" t="s">
        <v>102</v>
      </c>
      <c r="E3" s="137" t="s">
        <v>103</v>
      </c>
      <c r="F3" s="137" t="s">
        <v>104</v>
      </c>
    </row>
    <row r="4" spans="1:6" ht="9" customHeight="1">
      <c r="A4" s="608" t="s">
        <v>105</v>
      </c>
      <c r="B4" s="608"/>
      <c r="C4" s="609"/>
      <c r="D4" s="609"/>
      <c r="E4" s="609"/>
      <c r="F4" s="608"/>
    </row>
    <row r="5" spans="1:6" ht="9" customHeight="1">
      <c r="A5" s="586">
        <v>1</v>
      </c>
      <c r="B5" s="594" t="s">
        <v>106</v>
      </c>
      <c r="C5" s="138" t="s">
        <v>33</v>
      </c>
      <c r="D5" s="139">
        <v>47.465000000000003</v>
      </c>
      <c r="E5" s="139">
        <v>54.07</v>
      </c>
      <c r="F5" s="596">
        <v>298.76</v>
      </c>
    </row>
    <row r="6" spans="1:6" ht="9" customHeight="1">
      <c r="A6" s="587"/>
      <c r="B6" s="594"/>
      <c r="C6" s="140" t="s">
        <v>40</v>
      </c>
      <c r="D6" s="141">
        <v>46.335000000000001</v>
      </c>
      <c r="E6" s="141">
        <v>51.204999999999998</v>
      </c>
      <c r="F6" s="597"/>
    </row>
    <row r="7" spans="1:6" ht="9" customHeight="1">
      <c r="A7" s="587"/>
      <c r="B7" s="594"/>
      <c r="C7" s="140" t="s">
        <v>38</v>
      </c>
      <c r="D7" s="141">
        <v>47.555</v>
      </c>
      <c r="E7" s="141">
        <v>52.064999999999998</v>
      </c>
      <c r="F7" s="597"/>
    </row>
    <row r="8" spans="1:6" ht="9" customHeight="1">
      <c r="A8" s="588"/>
      <c r="B8" s="595"/>
      <c r="C8" s="142" t="s">
        <v>76</v>
      </c>
      <c r="D8" s="143">
        <v>46.4</v>
      </c>
      <c r="E8" s="143">
        <v>30.71</v>
      </c>
      <c r="F8" s="598"/>
    </row>
    <row r="9" spans="1:6" ht="9" customHeight="1">
      <c r="A9" s="586">
        <v>2</v>
      </c>
      <c r="B9" s="594" t="s">
        <v>107</v>
      </c>
      <c r="C9" s="144" t="s">
        <v>41</v>
      </c>
      <c r="D9" s="139">
        <v>46.365000000000002</v>
      </c>
      <c r="E9" s="139">
        <v>49.905000000000001</v>
      </c>
      <c r="F9" s="596">
        <v>276.8</v>
      </c>
    </row>
    <row r="10" spans="1:6" ht="9" customHeight="1">
      <c r="A10" s="587"/>
      <c r="B10" s="594"/>
      <c r="C10" s="145" t="s">
        <v>46</v>
      </c>
      <c r="D10" s="141">
        <v>44.68</v>
      </c>
      <c r="E10" s="141">
        <v>47.594999999999999</v>
      </c>
      <c r="F10" s="597"/>
    </row>
    <row r="11" spans="1:6" ht="9" customHeight="1">
      <c r="A11" s="587"/>
      <c r="B11" s="594"/>
      <c r="C11" s="145" t="s">
        <v>51</v>
      </c>
      <c r="D11" s="141">
        <v>42.82</v>
      </c>
      <c r="E11" s="141">
        <v>46.22</v>
      </c>
      <c r="F11" s="597"/>
    </row>
    <row r="12" spans="1:6" ht="9" customHeight="1">
      <c r="A12" s="588"/>
      <c r="B12" s="595"/>
      <c r="C12" s="146" t="s">
        <v>53</v>
      </c>
      <c r="D12" s="143">
        <v>41.255000000000003</v>
      </c>
      <c r="E12" s="143">
        <v>45.435000000000002</v>
      </c>
      <c r="F12" s="598"/>
    </row>
    <row r="13" spans="1:6" ht="9" customHeight="1">
      <c r="A13" s="586">
        <v>3</v>
      </c>
      <c r="B13" s="594" t="s">
        <v>108</v>
      </c>
      <c r="C13" s="138" t="s">
        <v>52</v>
      </c>
      <c r="D13" s="139">
        <v>41.18</v>
      </c>
      <c r="E13" s="139">
        <v>45.89</v>
      </c>
      <c r="F13" s="596">
        <v>262.01499999999999</v>
      </c>
    </row>
    <row r="14" spans="1:6" ht="9" customHeight="1">
      <c r="A14" s="587"/>
      <c r="B14" s="594"/>
      <c r="C14" s="140" t="s">
        <v>48</v>
      </c>
      <c r="D14" s="141">
        <v>42.625</v>
      </c>
      <c r="E14" s="141">
        <v>46.905000000000001</v>
      </c>
      <c r="F14" s="597"/>
    </row>
    <row r="15" spans="1:6" ht="9" customHeight="1">
      <c r="A15" s="587"/>
      <c r="B15" s="594"/>
      <c r="C15" s="140" t="s">
        <v>57</v>
      </c>
      <c r="D15" s="141">
        <v>40.4</v>
      </c>
      <c r="E15" s="141">
        <v>45.015000000000001</v>
      </c>
      <c r="F15" s="597"/>
    </row>
    <row r="16" spans="1:6" ht="9" customHeight="1">
      <c r="A16" s="588"/>
      <c r="B16" s="595"/>
      <c r="C16" s="142" t="s">
        <v>65</v>
      </c>
      <c r="D16" s="143">
        <v>38.337000000000003</v>
      </c>
      <c r="E16" s="143">
        <v>44.625999999999998</v>
      </c>
      <c r="F16" s="598"/>
    </row>
    <row r="17" spans="1:6" ht="9" customHeight="1">
      <c r="A17" s="586">
        <v>4</v>
      </c>
      <c r="B17" s="600" t="s">
        <v>109</v>
      </c>
      <c r="C17" s="138" t="s">
        <v>54</v>
      </c>
      <c r="D17" s="139">
        <v>40.795000000000002</v>
      </c>
      <c r="E17" s="139">
        <v>45.35</v>
      </c>
      <c r="F17" s="603">
        <v>239.28800000000001</v>
      </c>
    </row>
    <row r="18" spans="1:6" ht="9" customHeight="1">
      <c r="A18" s="587"/>
      <c r="B18" s="601"/>
      <c r="C18" s="140" t="s">
        <v>75</v>
      </c>
      <c r="D18" s="141">
        <v>36.19</v>
      </c>
      <c r="E18" s="141">
        <v>41.5</v>
      </c>
      <c r="F18" s="604"/>
    </row>
    <row r="19" spans="1:6" ht="9" customHeight="1">
      <c r="A19" s="587"/>
      <c r="B19" s="601"/>
      <c r="C19" s="140" t="s">
        <v>77</v>
      </c>
      <c r="D19" s="141">
        <v>35.088000000000001</v>
      </c>
      <c r="E19" s="141">
        <v>40.365000000000002</v>
      </c>
      <c r="F19" s="604"/>
    </row>
    <row r="20" spans="1:6" ht="9" customHeight="1">
      <c r="A20" s="588"/>
      <c r="B20" s="602"/>
      <c r="C20" s="142" t="s">
        <v>90</v>
      </c>
      <c r="D20" s="143">
        <v>26.794</v>
      </c>
      <c r="E20" s="143">
        <v>33.33</v>
      </c>
      <c r="F20" s="605"/>
    </row>
    <row r="21" spans="1:6" ht="9" customHeight="1">
      <c r="A21" s="586">
        <v>5</v>
      </c>
      <c r="B21" s="594" t="s">
        <v>110</v>
      </c>
      <c r="C21" s="138" t="s">
        <v>86</v>
      </c>
      <c r="D21" s="139">
        <v>21.527000000000001</v>
      </c>
      <c r="E21" s="139">
        <v>39.938000000000002</v>
      </c>
      <c r="F21" s="596">
        <v>227.393</v>
      </c>
    </row>
    <row r="22" spans="1:6" ht="9" customHeight="1">
      <c r="A22" s="587"/>
      <c r="B22" s="594"/>
      <c r="C22" s="140" t="s">
        <v>111</v>
      </c>
      <c r="D22" s="141">
        <v>25.37</v>
      </c>
      <c r="E22" s="141">
        <v>38.225000000000001</v>
      </c>
      <c r="F22" s="597"/>
    </row>
    <row r="23" spans="1:6" ht="9" customHeight="1">
      <c r="A23" s="587"/>
      <c r="B23" s="594"/>
      <c r="C23" s="140" t="s">
        <v>62</v>
      </c>
      <c r="D23" s="141">
        <v>39.774999999999999</v>
      </c>
      <c r="E23" s="141">
        <v>43.73</v>
      </c>
      <c r="F23" s="597"/>
    </row>
    <row r="24" spans="1:6" ht="9" customHeight="1">
      <c r="A24" s="588"/>
      <c r="B24" s="595"/>
      <c r="C24" s="142" t="s">
        <v>72</v>
      </c>
      <c r="D24" s="143">
        <v>36.96</v>
      </c>
      <c r="E24" s="143">
        <v>41.62</v>
      </c>
      <c r="F24" s="598"/>
    </row>
    <row r="25" spans="1:6" ht="9" customHeight="1">
      <c r="A25" s="586">
        <v>6</v>
      </c>
      <c r="B25" s="594" t="s">
        <v>112</v>
      </c>
      <c r="C25" s="147" t="s">
        <v>113</v>
      </c>
      <c r="D25" s="139">
        <v>30.699000000000002</v>
      </c>
      <c r="E25" s="139">
        <v>36.979999999999997</v>
      </c>
      <c r="F25" s="596">
        <v>209.44900000000001</v>
      </c>
    </row>
    <row r="26" spans="1:6" ht="9" customHeight="1">
      <c r="A26" s="587"/>
      <c r="B26" s="594"/>
      <c r="C26" s="140" t="s">
        <v>114</v>
      </c>
      <c r="D26" s="141">
        <v>36.222999999999999</v>
      </c>
      <c r="E26" s="141">
        <v>42.26</v>
      </c>
      <c r="F26" s="597"/>
    </row>
    <row r="27" spans="1:6" ht="9" customHeight="1">
      <c r="A27" s="587"/>
      <c r="B27" s="594"/>
      <c r="C27" s="148" t="s">
        <v>115</v>
      </c>
      <c r="D27" s="141">
        <v>26.94</v>
      </c>
      <c r="E27" s="141">
        <v>36.347000000000001</v>
      </c>
      <c r="F27" s="597"/>
    </row>
    <row r="28" spans="1:6" ht="9" customHeight="1">
      <c r="A28" s="588"/>
      <c r="B28" s="595"/>
      <c r="C28" s="149"/>
      <c r="D28" s="150"/>
      <c r="E28" s="150"/>
      <c r="F28" s="598"/>
    </row>
    <row r="29" spans="1:6" ht="9" customHeight="1">
      <c r="A29" s="599" t="s">
        <v>116</v>
      </c>
      <c r="B29" s="599"/>
      <c r="C29" s="599"/>
      <c r="D29" s="599"/>
      <c r="E29" s="599"/>
      <c r="F29" s="599"/>
    </row>
    <row r="30" spans="1:6" ht="9" customHeight="1">
      <c r="A30" s="586">
        <v>1</v>
      </c>
      <c r="B30" s="589" t="s">
        <v>106</v>
      </c>
      <c r="C30" s="151" t="s">
        <v>142</v>
      </c>
      <c r="D30" s="310">
        <v>48.454999999999998</v>
      </c>
      <c r="E30" s="310">
        <v>56.265000000000001</v>
      </c>
      <c r="F30" s="593">
        <v>309.80500000000001</v>
      </c>
    </row>
    <row r="31" spans="1:6" ht="9" customHeight="1">
      <c r="A31" s="587"/>
      <c r="B31" s="589"/>
      <c r="C31" s="152" t="s">
        <v>235</v>
      </c>
      <c r="D31" s="311">
        <v>47.225000000000001</v>
      </c>
      <c r="E31" s="311">
        <v>54.42</v>
      </c>
      <c r="F31" s="591"/>
    </row>
    <row r="32" spans="1:6" ht="9" customHeight="1">
      <c r="A32" s="587"/>
      <c r="B32" s="589"/>
      <c r="C32" s="153" t="s">
        <v>132</v>
      </c>
      <c r="D32" s="311">
        <v>48.174999999999997</v>
      </c>
      <c r="E32" s="311">
        <v>53.244999999999997</v>
      </c>
      <c r="F32" s="591"/>
    </row>
    <row r="33" spans="1:6" ht="9" customHeight="1">
      <c r="A33" s="588"/>
      <c r="B33" s="590"/>
      <c r="C33" s="154" t="s">
        <v>146</v>
      </c>
      <c r="D33" s="150">
        <v>48.45</v>
      </c>
      <c r="E33" s="150">
        <v>54.04</v>
      </c>
      <c r="F33" s="592"/>
    </row>
    <row r="34" spans="1:6" ht="9" customHeight="1">
      <c r="A34" s="586">
        <v>2</v>
      </c>
      <c r="B34" s="589" t="s">
        <v>112</v>
      </c>
      <c r="C34" s="151" t="s">
        <v>236</v>
      </c>
      <c r="D34" s="310">
        <v>46.38</v>
      </c>
      <c r="E34" s="310">
        <v>56.03</v>
      </c>
      <c r="F34" s="583">
        <v>302.04500000000002</v>
      </c>
    </row>
    <row r="35" spans="1:6" ht="9" customHeight="1">
      <c r="A35" s="587"/>
      <c r="B35" s="589"/>
      <c r="C35" s="153" t="s">
        <v>237</v>
      </c>
      <c r="D35" s="311">
        <v>46.575000000000003</v>
      </c>
      <c r="E35" s="311">
        <v>47.84</v>
      </c>
      <c r="F35" s="584"/>
    </row>
    <row r="36" spans="1:6" ht="9" customHeight="1">
      <c r="A36" s="587"/>
      <c r="B36" s="589"/>
      <c r="C36" s="153" t="s">
        <v>238</v>
      </c>
      <c r="D36" s="311">
        <v>47.95</v>
      </c>
      <c r="E36" s="311">
        <v>53.93</v>
      </c>
      <c r="F36" s="584"/>
    </row>
    <row r="37" spans="1:6" ht="9" customHeight="1">
      <c r="A37" s="588"/>
      <c r="B37" s="590"/>
      <c r="C37" s="154" t="s">
        <v>131</v>
      </c>
      <c r="D37" s="150">
        <v>45.42</v>
      </c>
      <c r="E37" s="150">
        <v>51.18</v>
      </c>
      <c r="F37" s="585"/>
    </row>
    <row r="38" spans="1:6" ht="9" customHeight="1">
      <c r="A38" s="586">
        <v>3</v>
      </c>
      <c r="B38" s="589" t="s">
        <v>108</v>
      </c>
      <c r="C38" s="138" t="s">
        <v>145</v>
      </c>
      <c r="D38" s="310">
        <v>46.48</v>
      </c>
      <c r="E38" s="310">
        <v>52.685000000000002</v>
      </c>
      <c r="F38" s="593">
        <v>289.11</v>
      </c>
    </row>
    <row r="39" spans="1:6" ht="9" customHeight="1">
      <c r="A39" s="587"/>
      <c r="B39" s="589"/>
      <c r="C39" s="140" t="s">
        <v>137</v>
      </c>
      <c r="D39" s="311">
        <v>43.7</v>
      </c>
      <c r="E39" s="311">
        <v>51.35</v>
      </c>
      <c r="F39" s="591"/>
    </row>
    <row r="40" spans="1:6" ht="9" customHeight="1">
      <c r="A40" s="587"/>
      <c r="B40" s="589"/>
      <c r="C40" s="140" t="s">
        <v>239</v>
      </c>
      <c r="D40" s="311">
        <v>43.05</v>
      </c>
      <c r="E40" s="311">
        <v>45.335000000000001</v>
      </c>
      <c r="F40" s="591"/>
    </row>
    <row r="41" spans="1:6" ht="9" customHeight="1">
      <c r="A41" s="588"/>
      <c r="B41" s="590"/>
      <c r="C41" s="142" t="s">
        <v>149</v>
      </c>
      <c r="D41" s="150">
        <v>45.454999999999998</v>
      </c>
      <c r="E41" s="150">
        <v>49.44</v>
      </c>
      <c r="F41" s="592"/>
    </row>
    <row r="42" spans="1:6" ht="9" customHeight="1">
      <c r="A42" s="586">
        <v>4</v>
      </c>
      <c r="B42" s="589" t="s">
        <v>107</v>
      </c>
      <c r="C42" s="155" t="s">
        <v>150</v>
      </c>
      <c r="D42" s="310">
        <v>46.765000000000001</v>
      </c>
      <c r="E42" s="310">
        <v>52.615000000000002</v>
      </c>
      <c r="F42" s="583">
        <v>287.22500000000002</v>
      </c>
    </row>
    <row r="43" spans="1:6" ht="9" customHeight="1">
      <c r="A43" s="587"/>
      <c r="B43" s="589"/>
      <c r="C43" s="156" t="s">
        <v>143</v>
      </c>
      <c r="D43" s="311">
        <v>45.034999999999997</v>
      </c>
      <c r="E43" s="311">
        <v>30.725000000000001</v>
      </c>
      <c r="F43" s="591"/>
    </row>
    <row r="44" spans="1:6" ht="9" customHeight="1">
      <c r="A44" s="587"/>
      <c r="B44" s="589"/>
      <c r="C44" s="156" t="s">
        <v>138</v>
      </c>
      <c r="D44" s="311">
        <v>44.11</v>
      </c>
      <c r="E44" s="311">
        <v>50.395000000000003</v>
      </c>
      <c r="F44" s="591"/>
    </row>
    <row r="45" spans="1:6" ht="9" customHeight="1">
      <c r="A45" s="588"/>
      <c r="B45" s="590"/>
      <c r="C45" s="157" t="s">
        <v>135</v>
      </c>
      <c r="D45" s="150">
        <v>43.03</v>
      </c>
      <c r="E45" s="150">
        <v>48.305</v>
      </c>
      <c r="F45" s="585"/>
    </row>
    <row r="46" spans="1:6" ht="9" customHeight="1">
      <c r="A46" s="586">
        <v>5</v>
      </c>
      <c r="B46" s="589" t="s">
        <v>240</v>
      </c>
      <c r="C46" s="158" t="s">
        <v>152</v>
      </c>
      <c r="D46" s="310">
        <v>39.85</v>
      </c>
      <c r="E46" s="310">
        <v>44.305</v>
      </c>
      <c r="F46" s="591">
        <v>247.59100000000001</v>
      </c>
    </row>
    <row r="47" spans="1:6" ht="9" customHeight="1">
      <c r="A47" s="587"/>
      <c r="B47" s="589"/>
      <c r="C47" s="140" t="s">
        <v>144</v>
      </c>
      <c r="D47" s="311">
        <v>42.854999999999997</v>
      </c>
      <c r="E47" s="311">
        <v>47.84</v>
      </c>
      <c r="F47" s="591"/>
    </row>
    <row r="48" spans="1:6" ht="9" customHeight="1">
      <c r="A48" s="587"/>
      <c r="B48" s="589"/>
      <c r="C48" s="140" t="s">
        <v>158</v>
      </c>
      <c r="D48" s="311">
        <v>31.183</v>
      </c>
      <c r="E48" s="311">
        <v>39.581000000000003</v>
      </c>
      <c r="F48" s="591"/>
    </row>
    <row r="49" spans="1:6" ht="9" customHeight="1">
      <c r="A49" s="588"/>
      <c r="B49" s="590"/>
      <c r="C49" s="142" t="s">
        <v>162</v>
      </c>
      <c r="D49" s="150">
        <v>33.159999999999997</v>
      </c>
      <c r="E49" s="150">
        <v>37.161000000000001</v>
      </c>
      <c r="F49" s="592"/>
    </row>
    <row r="50" spans="1:6" ht="9" customHeight="1">
      <c r="A50" s="577">
        <v>6</v>
      </c>
      <c r="B50" s="580" t="s">
        <v>109</v>
      </c>
      <c r="C50" s="151" t="s">
        <v>147</v>
      </c>
      <c r="D50" s="310">
        <v>46.64</v>
      </c>
      <c r="E50" s="310">
        <v>52.335000000000001</v>
      </c>
      <c r="F50" s="583">
        <v>240.74600000000001</v>
      </c>
    </row>
    <row r="51" spans="1:6" ht="9" customHeight="1">
      <c r="A51" s="578"/>
      <c r="B51" s="581"/>
      <c r="C51" s="153" t="s">
        <v>166</v>
      </c>
      <c r="D51" s="311">
        <v>35.292000000000002</v>
      </c>
      <c r="E51" s="311">
        <v>40.345999999999997</v>
      </c>
      <c r="F51" s="584"/>
    </row>
    <row r="52" spans="1:6" ht="9" customHeight="1">
      <c r="A52" s="578"/>
      <c r="B52" s="581"/>
      <c r="C52" s="153" t="s">
        <v>154</v>
      </c>
      <c r="D52" s="311">
        <v>33.003</v>
      </c>
      <c r="E52" s="311">
        <v>38.18</v>
      </c>
      <c r="F52" s="584"/>
    </row>
    <row r="53" spans="1:6" ht="9" customHeight="1">
      <c r="A53" s="579"/>
      <c r="B53" s="582"/>
      <c r="C53" s="154" t="s">
        <v>157</v>
      </c>
      <c r="D53" s="150">
        <v>27.952999999999999</v>
      </c>
      <c r="E53" s="150">
        <v>37.33</v>
      </c>
      <c r="F53" s="585"/>
    </row>
    <row r="54" spans="1:6" ht="9" customHeight="1">
      <c r="A54" s="577">
        <v>7</v>
      </c>
      <c r="B54" s="580" t="s">
        <v>241</v>
      </c>
      <c r="C54" s="151" t="s">
        <v>160</v>
      </c>
      <c r="D54" s="310">
        <v>36.198999999999998</v>
      </c>
      <c r="E54" s="310">
        <v>13.632</v>
      </c>
      <c r="F54" s="583">
        <v>169.18100000000001</v>
      </c>
    </row>
    <row r="55" spans="1:6" ht="9" customHeight="1">
      <c r="A55" s="578"/>
      <c r="B55" s="581"/>
      <c r="C55" s="153" t="s">
        <v>159</v>
      </c>
      <c r="D55" s="311">
        <v>35.353999999999999</v>
      </c>
      <c r="E55" s="311">
        <v>21.454999999999998</v>
      </c>
      <c r="F55" s="584"/>
    </row>
    <row r="56" spans="1:6" ht="9" customHeight="1">
      <c r="A56" s="578"/>
      <c r="B56" s="581"/>
      <c r="C56" s="153" t="s">
        <v>164</v>
      </c>
      <c r="D56" s="311">
        <v>30.068999999999999</v>
      </c>
      <c r="E56" s="311">
        <v>32.472000000000001</v>
      </c>
      <c r="F56" s="584"/>
    </row>
    <row r="57" spans="1:6" ht="9" customHeight="1">
      <c r="A57" s="579"/>
      <c r="B57" s="582"/>
      <c r="C57" s="154"/>
      <c r="D57" s="150"/>
      <c r="E57" s="150"/>
      <c r="F57" s="585"/>
    </row>
    <row r="58" spans="1:6">
      <c r="A58" s="159"/>
      <c r="B58" s="159"/>
      <c r="C58" s="159"/>
      <c r="D58" s="159"/>
      <c r="E58" s="159"/>
      <c r="F58" s="160"/>
    </row>
    <row r="59" spans="1:6">
      <c r="A59" s="575" t="s">
        <v>117</v>
      </c>
      <c r="B59" s="576"/>
      <c r="C59" s="576"/>
      <c r="D59" s="576"/>
      <c r="E59" s="576"/>
      <c r="F59" s="576"/>
    </row>
    <row r="60" spans="1:6">
      <c r="A60" s="161"/>
      <c r="B60" s="161"/>
      <c r="C60" s="161"/>
      <c r="D60" s="161"/>
      <c r="E60" s="161"/>
      <c r="F60" s="162"/>
    </row>
  </sheetData>
  <mergeCells count="44">
    <mergeCell ref="A1:F1"/>
    <mergeCell ref="A2:B2"/>
    <mergeCell ref="A4:F4"/>
    <mergeCell ref="A5:A8"/>
    <mergeCell ref="B5:B8"/>
    <mergeCell ref="F5:F8"/>
    <mergeCell ref="A9:A12"/>
    <mergeCell ref="B9:B12"/>
    <mergeCell ref="F9:F12"/>
    <mergeCell ref="A13:A16"/>
    <mergeCell ref="B13:B16"/>
    <mergeCell ref="F13:F16"/>
    <mergeCell ref="A17:A20"/>
    <mergeCell ref="B17:B20"/>
    <mergeCell ref="F17:F20"/>
    <mergeCell ref="A21:A24"/>
    <mergeCell ref="B21:B24"/>
    <mergeCell ref="F21:F24"/>
    <mergeCell ref="A25:A28"/>
    <mergeCell ref="B25:B28"/>
    <mergeCell ref="F25:F28"/>
    <mergeCell ref="A29:F29"/>
    <mergeCell ref="A30:A33"/>
    <mergeCell ref="B30:B33"/>
    <mergeCell ref="F30:F33"/>
    <mergeCell ref="A34:A37"/>
    <mergeCell ref="B34:B37"/>
    <mergeCell ref="F34:F37"/>
    <mergeCell ref="A38:A41"/>
    <mergeCell ref="B38:B41"/>
    <mergeCell ref="F38:F41"/>
    <mergeCell ref="A42:A45"/>
    <mergeCell ref="B42:B45"/>
    <mergeCell ref="F42:F45"/>
    <mergeCell ref="A46:A49"/>
    <mergeCell ref="B46:B49"/>
    <mergeCell ref="F46:F49"/>
    <mergeCell ref="A59:F59"/>
    <mergeCell ref="A50:A53"/>
    <mergeCell ref="B50:B53"/>
    <mergeCell ref="F50:F53"/>
    <mergeCell ref="A54:A57"/>
    <mergeCell ref="B54:B57"/>
    <mergeCell ref="F54:F5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AI113"/>
  <sheetViews>
    <sheetView view="pageBreakPreview" topLeftCell="A30" zoomScale="108" zoomScaleNormal="95" zoomScaleSheetLayoutView="108" workbookViewId="0">
      <selection sqref="A1:AI1"/>
    </sheetView>
  </sheetViews>
  <sheetFormatPr defaultRowHeight="12.75"/>
  <cols>
    <col min="1" max="1" width="3.140625" style="131" customWidth="1"/>
    <col min="2" max="2" width="19.7109375" style="131" customWidth="1"/>
    <col min="3" max="3" width="3.85546875" style="131" customWidth="1"/>
    <col min="4" max="4" width="4.5703125" style="131" customWidth="1"/>
    <col min="5" max="5" width="11.140625" style="131" customWidth="1"/>
    <col min="6" max="6" width="6.7109375" style="132" customWidth="1"/>
    <col min="7" max="7" width="10.28515625" style="131" customWidth="1"/>
    <col min="8" max="11" width="2.7109375" style="131" customWidth="1"/>
    <col min="12" max="13" width="3.42578125" style="131" customWidth="1"/>
    <col min="14" max="14" width="5.7109375" style="131" customWidth="1"/>
    <col min="15" max="15" width="4.28515625" style="131" customWidth="1"/>
    <col min="16" max="16" width="3.28515625" style="131" customWidth="1"/>
    <col min="17" max="17" width="5.42578125" style="131" customWidth="1"/>
    <col min="18" max="18" width="5.7109375" style="131" customWidth="1"/>
    <col min="19" max="22" width="2.7109375" style="131" customWidth="1"/>
    <col min="23" max="24" width="3" style="131" customWidth="1"/>
    <col min="25" max="25" width="5.7109375" style="131" customWidth="1"/>
    <col min="26" max="26" width="4.7109375" style="131" customWidth="1"/>
    <col min="27" max="27" width="3.85546875" style="131" customWidth="1"/>
    <col min="28" max="28" width="5.5703125" style="131" customWidth="1"/>
    <col min="29" max="29" width="5.7109375" style="131" customWidth="1"/>
    <col min="30" max="30" width="6.7109375" style="131" customWidth="1"/>
    <col min="31" max="31" width="6.28515625" style="131" customWidth="1"/>
    <col min="32" max="33" width="3.85546875" style="133" customWidth="1"/>
    <col min="34" max="34" width="4.5703125" style="133" customWidth="1"/>
    <col min="35" max="35" width="7.140625" style="131" customWidth="1"/>
  </cols>
  <sheetData>
    <row r="1" spans="1:35" s="1" customFormat="1" ht="15.75">
      <c r="A1" s="555" t="s">
        <v>0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555"/>
      <c r="AA1" s="555"/>
      <c r="AB1" s="555"/>
      <c r="AC1" s="555"/>
      <c r="AD1" s="555"/>
      <c r="AE1" s="555"/>
      <c r="AF1" s="555"/>
      <c r="AG1" s="555"/>
      <c r="AH1" s="555"/>
      <c r="AI1" s="555"/>
    </row>
    <row r="2" spans="1:35" s="1" customFormat="1" ht="12.75" customHeight="1">
      <c r="A2" s="630" t="s">
        <v>1</v>
      </c>
      <c r="B2" s="630"/>
      <c r="C2" s="631"/>
      <c r="D2" s="631"/>
      <c r="E2" s="631"/>
      <c r="F2" s="2"/>
      <c r="G2" s="3"/>
      <c r="H2" s="4"/>
      <c r="I2" s="4"/>
      <c r="J2" s="4"/>
      <c r="K2" s="4"/>
      <c r="L2" s="5" t="s">
        <v>2</v>
      </c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2</v>
      </c>
      <c r="X2" s="4"/>
      <c r="Y2" s="4"/>
      <c r="Z2" s="4"/>
      <c r="AA2" s="4"/>
      <c r="AB2" s="4"/>
      <c r="AC2" s="4"/>
      <c r="AD2" s="4"/>
      <c r="AE2" s="632" t="s">
        <v>3</v>
      </c>
      <c r="AF2" s="632"/>
      <c r="AG2" s="632"/>
      <c r="AH2" s="632"/>
      <c r="AI2" s="632"/>
    </row>
    <row r="3" spans="1:35" s="6" customFormat="1" ht="24" customHeight="1">
      <c r="A3" s="633" t="s">
        <v>4</v>
      </c>
      <c r="B3" s="623" t="s">
        <v>5</v>
      </c>
      <c r="C3" s="635" t="s">
        <v>6</v>
      </c>
      <c r="D3" s="637" t="s">
        <v>7</v>
      </c>
      <c r="E3" s="623" t="s">
        <v>8</v>
      </c>
      <c r="F3" s="623" t="s">
        <v>9</v>
      </c>
      <c r="G3" s="623" t="s">
        <v>10</v>
      </c>
      <c r="H3" s="627" t="s">
        <v>11</v>
      </c>
      <c r="I3" s="628"/>
      <c r="J3" s="628"/>
      <c r="K3" s="628"/>
      <c r="L3" s="629" t="s">
        <v>12</v>
      </c>
      <c r="M3" s="629"/>
      <c r="N3" s="614" t="s">
        <v>13</v>
      </c>
      <c r="O3" s="614" t="s">
        <v>14</v>
      </c>
      <c r="P3" s="623" t="s">
        <v>15</v>
      </c>
      <c r="Q3" s="625" t="s">
        <v>16</v>
      </c>
      <c r="R3" s="614" t="s">
        <v>17</v>
      </c>
      <c r="S3" s="627" t="s">
        <v>11</v>
      </c>
      <c r="T3" s="628"/>
      <c r="U3" s="628"/>
      <c r="V3" s="628"/>
      <c r="W3" s="629" t="s">
        <v>12</v>
      </c>
      <c r="X3" s="629"/>
      <c r="Y3" s="614" t="s">
        <v>18</v>
      </c>
      <c r="Z3" s="614" t="s">
        <v>14</v>
      </c>
      <c r="AA3" s="623" t="s">
        <v>15</v>
      </c>
      <c r="AB3" s="625" t="s">
        <v>16</v>
      </c>
      <c r="AC3" s="614" t="s">
        <v>19</v>
      </c>
      <c r="AD3" s="614" t="s">
        <v>20</v>
      </c>
      <c r="AE3" s="614" t="s">
        <v>21</v>
      </c>
      <c r="AF3" s="610" t="s">
        <v>22</v>
      </c>
      <c r="AG3" s="610" t="s">
        <v>23</v>
      </c>
      <c r="AH3" s="612" t="s">
        <v>24</v>
      </c>
      <c r="AI3" s="614" t="s">
        <v>25</v>
      </c>
    </row>
    <row r="4" spans="1:35" s="6" customFormat="1" ht="27.75" customHeight="1">
      <c r="A4" s="634"/>
      <c r="B4" s="624"/>
      <c r="C4" s="636"/>
      <c r="D4" s="638"/>
      <c r="E4" s="624"/>
      <c r="F4" s="624"/>
      <c r="G4" s="624"/>
      <c r="H4" s="7" t="s">
        <v>26</v>
      </c>
      <c r="I4" s="7" t="s">
        <v>27</v>
      </c>
      <c r="J4" s="7" t="s">
        <v>28</v>
      </c>
      <c r="K4" s="7" t="s">
        <v>29</v>
      </c>
      <c r="L4" s="8" t="s">
        <v>30</v>
      </c>
      <c r="M4" s="8" t="s">
        <v>31</v>
      </c>
      <c r="N4" s="615"/>
      <c r="O4" s="615"/>
      <c r="P4" s="624"/>
      <c r="Q4" s="626"/>
      <c r="R4" s="615"/>
      <c r="S4" s="7" t="s">
        <v>26</v>
      </c>
      <c r="T4" s="7" t="s">
        <v>27</v>
      </c>
      <c r="U4" s="7" t="s">
        <v>28</v>
      </c>
      <c r="V4" s="7" t="s">
        <v>29</v>
      </c>
      <c r="W4" s="8" t="s">
        <v>30</v>
      </c>
      <c r="X4" s="8" t="s">
        <v>31</v>
      </c>
      <c r="Y4" s="615"/>
      <c r="Z4" s="615"/>
      <c r="AA4" s="624"/>
      <c r="AB4" s="626"/>
      <c r="AC4" s="615"/>
      <c r="AD4" s="615"/>
      <c r="AE4" s="615"/>
      <c r="AF4" s="611"/>
      <c r="AG4" s="611"/>
      <c r="AH4" s="613"/>
      <c r="AI4" s="615"/>
    </row>
    <row r="5" spans="1:35" s="1" customFormat="1" ht="15.75" customHeight="1">
      <c r="A5" s="616" t="s">
        <v>32</v>
      </c>
      <c r="B5" s="616"/>
      <c r="C5" s="616"/>
      <c r="D5" s="616"/>
      <c r="E5" s="616"/>
      <c r="F5" s="616"/>
      <c r="G5" s="616"/>
      <c r="H5" s="616"/>
      <c r="I5" s="616"/>
      <c r="J5" s="616"/>
      <c r="K5" s="616"/>
      <c r="L5" s="616"/>
      <c r="M5" s="616"/>
      <c r="N5" s="616"/>
      <c r="O5" s="616"/>
      <c r="P5" s="616"/>
      <c r="Q5" s="616"/>
      <c r="R5" s="616"/>
      <c r="S5" s="616"/>
      <c r="T5" s="616"/>
      <c r="U5" s="616"/>
      <c r="V5" s="616"/>
      <c r="W5" s="616"/>
      <c r="X5" s="616"/>
      <c r="Y5" s="616"/>
      <c r="Z5" s="616"/>
      <c r="AA5" s="616"/>
      <c r="AB5" s="616"/>
      <c r="AC5" s="616"/>
      <c r="AD5" s="616"/>
      <c r="AE5" s="616"/>
      <c r="AF5" s="616"/>
      <c r="AG5" s="616"/>
      <c r="AH5" s="616"/>
      <c r="AI5" s="616"/>
    </row>
    <row r="6" spans="1:35" s="23" customFormat="1" ht="13.5" customHeight="1">
      <c r="A6" s="9">
        <v>1</v>
      </c>
      <c r="B6" s="10" t="s">
        <v>33</v>
      </c>
      <c r="C6" s="10" t="s">
        <v>34</v>
      </c>
      <c r="D6" s="10">
        <v>2003</v>
      </c>
      <c r="E6" s="10" t="s">
        <v>35</v>
      </c>
      <c r="F6" s="10" t="s">
        <v>36</v>
      </c>
      <c r="G6" s="10" t="s">
        <v>37</v>
      </c>
      <c r="H6" s="11">
        <v>9.1</v>
      </c>
      <c r="I6" s="12">
        <v>9</v>
      </c>
      <c r="J6" s="12">
        <v>9.1</v>
      </c>
      <c r="K6" s="12">
        <v>9</v>
      </c>
      <c r="L6" s="11">
        <v>9.5</v>
      </c>
      <c r="M6" s="13">
        <v>9.6999999999999993</v>
      </c>
      <c r="N6" s="14">
        <f t="shared" ref="N6:N41" si="0">SUM(H6:K6)-MIN(H6:K6)-MAX(H6:K6)</f>
        <v>18.100000000000001</v>
      </c>
      <c r="O6" s="15">
        <f t="shared" ref="O6:O41" si="1">SUM(L6:M6)/2</f>
        <v>9.6</v>
      </c>
      <c r="P6" s="16">
        <v>4</v>
      </c>
      <c r="Q6" s="17">
        <v>15.765000000000001</v>
      </c>
      <c r="R6" s="18">
        <f t="shared" ref="R6:R41" si="2">SUM(N6,O6,P6,Q6)</f>
        <v>47.465000000000003</v>
      </c>
      <c r="S6" s="12">
        <v>8.1999999999999993</v>
      </c>
      <c r="T6" s="12">
        <v>8.6999999999999993</v>
      </c>
      <c r="U6" s="12">
        <v>8.1999999999999993</v>
      </c>
      <c r="V6" s="12">
        <v>8.3000000000000007</v>
      </c>
      <c r="W6" s="11">
        <v>9.1</v>
      </c>
      <c r="X6" s="13">
        <v>9.1999999999999993</v>
      </c>
      <c r="Y6" s="14">
        <f t="shared" ref="Y6:Y41" si="3">SUM(S6:V6)-MIN(S6:V6)-MAX(S6:V6)</f>
        <v>16.5</v>
      </c>
      <c r="Z6" s="15">
        <f t="shared" ref="Z6:Z41" si="4">SUM(W6:X6)/2</f>
        <v>9.1499999999999986</v>
      </c>
      <c r="AA6" s="16">
        <v>13.1</v>
      </c>
      <c r="AB6" s="17">
        <v>15.32</v>
      </c>
      <c r="AC6" s="18">
        <f t="shared" ref="AC6:AC41" si="5">SUM(Y6,Z6,AA6,AB6)</f>
        <v>54.07</v>
      </c>
      <c r="AD6" s="19">
        <f t="shared" ref="AD6:AD41" si="6">SUM(R6,AC6)</f>
        <v>101.535</v>
      </c>
      <c r="AE6" s="20">
        <f t="shared" ref="AE6:AE41" si="7">SUM(R6,AC6)-Q6-AB6</f>
        <v>70.449999999999989</v>
      </c>
      <c r="AF6" s="21"/>
      <c r="AG6" s="21"/>
      <c r="AH6" s="21"/>
      <c r="AI6" s="22">
        <f t="shared" ref="AI6:AI41" si="8">PRODUCT(AD6,AH6)-AF6</f>
        <v>101.535</v>
      </c>
    </row>
    <row r="7" spans="1:35" s="23" customFormat="1" ht="13.5" customHeight="1">
      <c r="A7" s="9">
        <v>2</v>
      </c>
      <c r="B7" s="24" t="s">
        <v>38</v>
      </c>
      <c r="C7" s="10" t="s">
        <v>34</v>
      </c>
      <c r="D7" s="10">
        <v>2000</v>
      </c>
      <c r="E7" s="10" t="s">
        <v>35</v>
      </c>
      <c r="F7" s="10" t="s">
        <v>36</v>
      </c>
      <c r="G7" s="10" t="s">
        <v>39</v>
      </c>
      <c r="H7" s="25">
        <v>8.6999999999999993</v>
      </c>
      <c r="I7" s="12">
        <v>8.8000000000000007</v>
      </c>
      <c r="J7" s="12">
        <v>9.1</v>
      </c>
      <c r="K7" s="12">
        <v>9</v>
      </c>
      <c r="L7" s="11">
        <v>9.5</v>
      </c>
      <c r="M7" s="13">
        <v>9.6</v>
      </c>
      <c r="N7" s="14">
        <f t="shared" si="0"/>
        <v>17.800000000000004</v>
      </c>
      <c r="O7" s="26">
        <f t="shared" si="1"/>
        <v>9.5500000000000007</v>
      </c>
      <c r="P7" s="16">
        <v>3.7</v>
      </c>
      <c r="Q7" s="17">
        <v>16.504999999999999</v>
      </c>
      <c r="R7" s="18">
        <f t="shared" si="2"/>
        <v>47.555000000000007</v>
      </c>
      <c r="S7" s="11">
        <v>8.1999999999999993</v>
      </c>
      <c r="T7" s="12">
        <v>8.1999999999999993</v>
      </c>
      <c r="U7" s="12">
        <v>8.3000000000000007</v>
      </c>
      <c r="V7" s="12">
        <v>7.8</v>
      </c>
      <c r="W7" s="11">
        <v>8.8000000000000007</v>
      </c>
      <c r="X7" s="13">
        <v>9.1999999999999993</v>
      </c>
      <c r="Y7" s="14">
        <f t="shared" si="3"/>
        <v>16.399999999999999</v>
      </c>
      <c r="Z7" s="26">
        <f t="shared" si="4"/>
        <v>9</v>
      </c>
      <c r="AA7" s="16">
        <v>10.5</v>
      </c>
      <c r="AB7" s="17">
        <v>16.164999999999999</v>
      </c>
      <c r="AC7" s="18">
        <f t="shared" si="5"/>
        <v>52.064999999999998</v>
      </c>
      <c r="AD7" s="19">
        <f t="shared" si="6"/>
        <v>99.62</v>
      </c>
      <c r="AE7" s="20">
        <f t="shared" si="7"/>
        <v>66.950000000000017</v>
      </c>
      <c r="AF7" s="21"/>
      <c r="AG7" s="21"/>
      <c r="AH7" s="21"/>
      <c r="AI7" s="22">
        <f t="shared" si="8"/>
        <v>99.62</v>
      </c>
    </row>
    <row r="8" spans="1:35" s="23" customFormat="1" ht="13.5" customHeight="1">
      <c r="A8" s="9">
        <v>3</v>
      </c>
      <c r="B8" s="10" t="s">
        <v>40</v>
      </c>
      <c r="C8" s="10" t="s">
        <v>34</v>
      </c>
      <c r="D8" s="10">
        <v>2000</v>
      </c>
      <c r="E8" s="10" t="s">
        <v>35</v>
      </c>
      <c r="F8" s="10" t="s">
        <v>36</v>
      </c>
      <c r="G8" s="10" t="s">
        <v>37</v>
      </c>
      <c r="H8" s="11">
        <v>8.5</v>
      </c>
      <c r="I8" s="12">
        <v>9</v>
      </c>
      <c r="J8" s="12">
        <v>8.8000000000000007</v>
      </c>
      <c r="K8" s="12">
        <v>8.6</v>
      </c>
      <c r="L8" s="11">
        <v>9.6</v>
      </c>
      <c r="M8" s="13">
        <v>9.5</v>
      </c>
      <c r="N8" s="14">
        <f t="shared" si="0"/>
        <v>17.399999999999999</v>
      </c>
      <c r="O8" s="26">
        <f t="shared" si="1"/>
        <v>9.5500000000000007</v>
      </c>
      <c r="P8" s="16">
        <v>3.6</v>
      </c>
      <c r="Q8" s="17">
        <v>15.785</v>
      </c>
      <c r="R8" s="18">
        <f t="shared" si="2"/>
        <v>46.335000000000001</v>
      </c>
      <c r="S8" s="11">
        <v>7.4</v>
      </c>
      <c r="T8" s="12">
        <v>7.4</v>
      </c>
      <c r="U8" s="12">
        <v>7.4</v>
      </c>
      <c r="V8" s="12">
        <v>7.5</v>
      </c>
      <c r="W8" s="11">
        <v>9.3000000000000007</v>
      </c>
      <c r="X8" s="13">
        <v>9.4</v>
      </c>
      <c r="Y8" s="14">
        <f t="shared" si="3"/>
        <v>14.800000000000004</v>
      </c>
      <c r="Z8" s="26">
        <f t="shared" si="4"/>
        <v>9.3500000000000014</v>
      </c>
      <c r="AA8" s="16">
        <v>12.1</v>
      </c>
      <c r="AB8" s="17">
        <v>14.955</v>
      </c>
      <c r="AC8" s="18">
        <f t="shared" si="5"/>
        <v>51.205000000000005</v>
      </c>
      <c r="AD8" s="19">
        <f t="shared" si="6"/>
        <v>97.54</v>
      </c>
      <c r="AE8" s="20">
        <f t="shared" si="7"/>
        <v>66.800000000000011</v>
      </c>
      <c r="AF8" s="21"/>
      <c r="AG8" s="21"/>
      <c r="AH8" s="27"/>
      <c r="AI8" s="22">
        <f t="shared" si="8"/>
        <v>97.54</v>
      </c>
    </row>
    <row r="9" spans="1:35" s="23" customFormat="1" ht="13.5" customHeight="1">
      <c r="A9" s="9">
        <v>4</v>
      </c>
      <c r="B9" s="28" t="s">
        <v>41</v>
      </c>
      <c r="C9" s="29" t="s">
        <v>34</v>
      </c>
      <c r="D9" s="28">
        <v>2000</v>
      </c>
      <c r="E9" s="28" t="s">
        <v>42</v>
      </c>
      <c r="F9" s="28" t="s">
        <v>36</v>
      </c>
      <c r="G9" s="28" t="s">
        <v>43</v>
      </c>
      <c r="H9" s="12">
        <v>8.4</v>
      </c>
      <c r="I9" s="12">
        <v>8.3000000000000007</v>
      </c>
      <c r="J9" s="12">
        <v>8.1999999999999993</v>
      </c>
      <c r="K9" s="12">
        <v>8.1999999999999993</v>
      </c>
      <c r="L9" s="11">
        <v>9.3000000000000007</v>
      </c>
      <c r="M9" s="13">
        <v>9.3000000000000007</v>
      </c>
      <c r="N9" s="14">
        <f t="shared" si="0"/>
        <v>16.5</v>
      </c>
      <c r="O9" s="26">
        <f t="shared" si="1"/>
        <v>9.3000000000000007</v>
      </c>
      <c r="P9" s="16">
        <v>4.0999999999999996</v>
      </c>
      <c r="Q9" s="17">
        <v>16.465</v>
      </c>
      <c r="R9" s="18">
        <f t="shared" si="2"/>
        <v>46.364999999999995</v>
      </c>
      <c r="S9" s="11">
        <v>8.3000000000000007</v>
      </c>
      <c r="T9" s="12">
        <v>7.9</v>
      </c>
      <c r="U9" s="12">
        <v>8</v>
      </c>
      <c r="V9" s="12">
        <v>8.1</v>
      </c>
      <c r="W9" s="11">
        <v>9.6999999999999993</v>
      </c>
      <c r="X9" s="13">
        <v>9.6</v>
      </c>
      <c r="Y9" s="14">
        <f t="shared" si="3"/>
        <v>16.100000000000005</v>
      </c>
      <c r="Z9" s="26">
        <f t="shared" si="4"/>
        <v>9.6499999999999986</v>
      </c>
      <c r="AA9" s="16">
        <v>7.7</v>
      </c>
      <c r="AB9" s="17">
        <v>16.454999999999998</v>
      </c>
      <c r="AC9" s="18">
        <f t="shared" si="5"/>
        <v>49.905000000000001</v>
      </c>
      <c r="AD9" s="19">
        <f t="shared" si="6"/>
        <v>96.27</v>
      </c>
      <c r="AE9" s="20">
        <f t="shared" si="7"/>
        <v>63.349999999999994</v>
      </c>
      <c r="AF9" s="21"/>
      <c r="AG9" s="21"/>
      <c r="AH9" s="21"/>
      <c r="AI9" s="22">
        <f t="shared" si="8"/>
        <v>96.27</v>
      </c>
    </row>
    <row r="10" spans="1:35" s="43" customFormat="1" ht="13.5" customHeight="1">
      <c r="A10" s="9">
        <v>5</v>
      </c>
      <c r="B10" s="30" t="s">
        <v>44</v>
      </c>
      <c r="C10" s="30" t="s">
        <v>34</v>
      </c>
      <c r="D10" s="30">
        <v>2004</v>
      </c>
      <c r="E10" s="30" t="s">
        <v>35</v>
      </c>
      <c r="F10" s="30" t="s">
        <v>36</v>
      </c>
      <c r="G10" s="30" t="s">
        <v>37</v>
      </c>
      <c r="H10" s="31">
        <v>8.5</v>
      </c>
      <c r="I10" s="31">
        <v>8.6</v>
      </c>
      <c r="J10" s="31">
        <v>8.5</v>
      </c>
      <c r="K10" s="31">
        <v>8.3000000000000007</v>
      </c>
      <c r="L10" s="32">
        <v>9.3000000000000007</v>
      </c>
      <c r="M10" s="33">
        <v>9.5</v>
      </c>
      <c r="N10" s="34">
        <f t="shared" si="0"/>
        <v>17.000000000000007</v>
      </c>
      <c r="O10" s="35">
        <f t="shared" si="1"/>
        <v>9.4</v>
      </c>
      <c r="P10" s="36">
        <v>2.8</v>
      </c>
      <c r="Q10" s="37">
        <v>15.045</v>
      </c>
      <c r="R10" s="38">
        <f t="shared" si="2"/>
        <v>44.245000000000005</v>
      </c>
      <c r="S10" s="32">
        <v>7.8</v>
      </c>
      <c r="T10" s="31">
        <v>7.9</v>
      </c>
      <c r="U10" s="31">
        <v>7.7</v>
      </c>
      <c r="V10" s="31">
        <v>7.9</v>
      </c>
      <c r="W10" s="32">
        <v>9.4</v>
      </c>
      <c r="X10" s="33">
        <v>9.3000000000000007</v>
      </c>
      <c r="Y10" s="34">
        <f t="shared" si="3"/>
        <v>15.699999999999998</v>
      </c>
      <c r="Z10" s="35">
        <f t="shared" si="4"/>
        <v>9.3500000000000014</v>
      </c>
      <c r="AA10" s="36">
        <v>10.4</v>
      </c>
      <c r="AB10" s="37">
        <v>14.35</v>
      </c>
      <c r="AC10" s="38">
        <f t="shared" si="5"/>
        <v>49.8</v>
      </c>
      <c r="AD10" s="39">
        <f t="shared" si="6"/>
        <v>94.045000000000002</v>
      </c>
      <c r="AE10" s="40">
        <f t="shared" si="7"/>
        <v>64.650000000000006</v>
      </c>
      <c r="AF10" s="41"/>
      <c r="AG10" s="41"/>
      <c r="AH10" s="41"/>
      <c r="AI10" s="42">
        <f t="shared" si="8"/>
        <v>94.045000000000002</v>
      </c>
    </row>
    <row r="11" spans="1:35" s="23" customFormat="1" ht="13.5" customHeight="1">
      <c r="A11" s="9">
        <v>6</v>
      </c>
      <c r="B11" s="10" t="s">
        <v>45</v>
      </c>
      <c r="C11" s="10" t="s">
        <v>34</v>
      </c>
      <c r="D11" s="10">
        <v>2000</v>
      </c>
      <c r="E11" s="10" t="s">
        <v>35</v>
      </c>
      <c r="F11" s="10" t="s">
        <v>36</v>
      </c>
      <c r="G11" s="10" t="s">
        <v>37</v>
      </c>
      <c r="H11" s="12">
        <v>8.1999999999999993</v>
      </c>
      <c r="I11" s="12">
        <v>8.3000000000000007</v>
      </c>
      <c r="J11" s="12">
        <v>8.1999999999999993</v>
      </c>
      <c r="K11" s="12">
        <v>8.1999999999999993</v>
      </c>
      <c r="L11" s="11">
        <v>9.3000000000000007</v>
      </c>
      <c r="M11" s="13">
        <v>9.3000000000000007</v>
      </c>
      <c r="N11" s="14">
        <f t="shared" si="0"/>
        <v>16.399999999999999</v>
      </c>
      <c r="O11" s="26">
        <f t="shared" si="1"/>
        <v>9.3000000000000007</v>
      </c>
      <c r="P11" s="16">
        <v>3.7</v>
      </c>
      <c r="Q11" s="17">
        <v>15.49</v>
      </c>
      <c r="R11" s="18">
        <f t="shared" si="2"/>
        <v>44.89</v>
      </c>
      <c r="S11" s="11">
        <v>7.5</v>
      </c>
      <c r="T11" s="12">
        <v>7.6</v>
      </c>
      <c r="U11" s="12">
        <v>7.5</v>
      </c>
      <c r="V11" s="12">
        <v>7.7</v>
      </c>
      <c r="W11" s="11">
        <v>8.4</v>
      </c>
      <c r="X11" s="13">
        <v>8.6999999999999993</v>
      </c>
      <c r="Y11" s="14">
        <f t="shared" si="3"/>
        <v>15.100000000000001</v>
      </c>
      <c r="Z11" s="26">
        <f t="shared" si="4"/>
        <v>8.5500000000000007</v>
      </c>
      <c r="AA11" s="16">
        <v>9.6</v>
      </c>
      <c r="AB11" s="17">
        <v>14.59</v>
      </c>
      <c r="AC11" s="18">
        <f t="shared" si="5"/>
        <v>47.84</v>
      </c>
      <c r="AD11" s="19">
        <f t="shared" si="6"/>
        <v>92.73</v>
      </c>
      <c r="AE11" s="20">
        <f t="shared" si="7"/>
        <v>62.650000000000006</v>
      </c>
      <c r="AF11" s="21"/>
      <c r="AG11" s="21"/>
      <c r="AH11" s="21"/>
      <c r="AI11" s="22">
        <f t="shared" si="8"/>
        <v>92.73</v>
      </c>
    </row>
    <row r="12" spans="1:35" s="23" customFormat="1" ht="13.5" customHeight="1">
      <c r="A12" s="9">
        <v>7</v>
      </c>
      <c r="B12" s="10" t="s">
        <v>46</v>
      </c>
      <c r="C12" s="10" t="s">
        <v>34</v>
      </c>
      <c r="D12" s="10">
        <v>2001</v>
      </c>
      <c r="E12" s="10" t="s">
        <v>42</v>
      </c>
      <c r="F12" s="10" t="s">
        <v>36</v>
      </c>
      <c r="G12" s="10" t="s">
        <v>47</v>
      </c>
      <c r="H12" s="12">
        <v>8.1</v>
      </c>
      <c r="I12" s="12">
        <v>8.1999999999999993</v>
      </c>
      <c r="J12" s="12">
        <v>8.1999999999999993</v>
      </c>
      <c r="K12" s="12">
        <v>8.1999999999999993</v>
      </c>
      <c r="L12" s="11">
        <v>9.1</v>
      </c>
      <c r="M12" s="13">
        <v>9.1</v>
      </c>
      <c r="N12" s="14">
        <f t="shared" si="0"/>
        <v>16.399999999999995</v>
      </c>
      <c r="O12" s="26">
        <f t="shared" si="1"/>
        <v>9.1</v>
      </c>
      <c r="P12" s="16">
        <v>3.8</v>
      </c>
      <c r="Q12" s="17">
        <v>15.38</v>
      </c>
      <c r="R12" s="18">
        <f t="shared" si="2"/>
        <v>44.679999999999993</v>
      </c>
      <c r="S12" s="11">
        <v>6.8</v>
      </c>
      <c r="T12" s="12">
        <v>6.8</v>
      </c>
      <c r="U12" s="12">
        <v>7</v>
      </c>
      <c r="V12" s="12">
        <v>7.2</v>
      </c>
      <c r="W12" s="11">
        <v>8.5</v>
      </c>
      <c r="X12" s="13">
        <v>8.4</v>
      </c>
      <c r="Y12" s="14">
        <f t="shared" si="3"/>
        <v>13.8</v>
      </c>
      <c r="Z12" s="26">
        <f t="shared" si="4"/>
        <v>8.4499999999999993</v>
      </c>
      <c r="AA12" s="16">
        <v>10.8</v>
      </c>
      <c r="AB12" s="17">
        <v>14.545</v>
      </c>
      <c r="AC12" s="18">
        <f t="shared" si="5"/>
        <v>47.594999999999999</v>
      </c>
      <c r="AD12" s="19">
        <f t="shared" si="6"/>
        <v>92.274999999999991</v>
      </c>
      <c r="AE12" s="20">
        <f t="shared" si="7"/>
        <v>62.349999999999994</v>
      </c>
      <c r="AF12" s="21"/>
      <c r="AG12" s="21"/>
      <c r="AH12" s="27"/>
      <c r="AI12" s="22">
        <f t="shared" si="8"/>
        <v>92.274999999999991</v>
      </c>
    </row>
    <row r="13" spans="1:35" s="23" customFormat="1" ht="13.5" customHeight="1">
      <c r="A13" s="9">
        <v>8</v>
      </c>
      <c r="B13" s="28" t="s">
        <v>48</v>
      </c>
      <c r="C13" s="29" t="s">
        <v>34</v>
      </c>
      <c r="D13" s="28">
        <v>2003</v>
      </c>
      <c r="E13" s="28" t="s">
        <v>49</v>
      </c>
      <c r="F13" s="28" t="s">
        <v>36</v>
      </c>
      <c r="G13" s="28" t="s">
        <v>50</v>
      </c>
      <c r="H13" s="12">
        <v>7.6</v>
      </c>
      <c r="I13" s="12">
        <v>8</v>
      </c>
      <c r="J13" s="12">
        <v>8.1</v>
      </c>
      <c r="K13" s="12">
        <v>8.1</v>
      </c>
      <c r="L13" s="11">
        <v>9.3000000000000007</v>
      </c>
      <c r="M13" s="13">
        <v>9.3000000000000007</v>
      </c>
      <c r="N13" s="14">
        <f t="shared" si="0"/>
        <v>16.099999999999994</v>
      </c>
      <c r="O13" s="44">
        <f t="shared" si="1"/>
        <v>9.3000000000000007</v>
      </c>
      <c r="P13" s="16">
        <v>2.4</v>
      </c>
      <c r="Q13" s="17">
        <v>14.824999999999999</v>
      </c>
      <c r="R13" s="18">
        <f t="shared" si="2"/>
        <v>42.624999999999993</v>
      </c>
      <c r="S13" s="11">
        <v>7.5</v>
      </c>
      <c r="T13" s="12">
        <v>7.6</v>
      </c>
      <c r="U13" s="12">
        <v>7.5</v>
      </c>
      <c r="V13" s="12">
        <v>7.4</v>
      </c>
      <c r="W13" s="11">
        <v>9.1</v>
      </c>
      <c r="X13" s="13">
        <v>9.1</v>
      </c>
      <c r="Y13" s="14">
        <f t="shared" si="3"/>
        <v>15.000000000000002</v>
      </c>
      <c r="Z13" s="45">
        <f t="shared" si="4"/>
        <v>9.1</v>
      </c>
      <c r="AA13" s="16">
        <v>8.1999999999999993</v>
      </c>
      <c r="AB13" s="17">
        <v>14.605</v>
      </c>
      <c r="AC13" s="18">
        <f t="shared" si="5"/>
        <v>46.905000000000001</v>
      </c>
      <c r="AD13" s="19">
        <f t="shared" si="6"/>
        <v>89.53</v>
      </c>
      <c r="AE13" s="20">
        <f t="shared" si="7"/>
        <v>60.099999999999994</v>
      </c>
      <c r="AF13" s="21"/>
      <c r="AG13" s="21"/>
      <c r="AH13" s="21"/>
      <c r="AI13" s="22">
        <f t="shared" si="8"/>
        <v>89.53</v>
      </c>
    </row>
    <row r="14" spans="1:35" s="23" customFormat="1" ht="13.5" customHeight="1">
      <c r="A14" s="9">
        <v>9</v>
      </c>
      <c r="B14" s="46" t="s">
        <v>51</v>
      </c>
      <c r="C14" s="47" t="s">
        <v>34</v>
      </c>
      <c r="D14" s="47">
        <v>2000</v>
      </c>
      <c r="E14" s="47" t="s">
        <v>42</v>
      </c>
      <c r="F14" s="47" t="s">
        <v>36</v>
      </c>
      <c r="G14" s="47" t="s">
        <v>47</v>
      </c>
      <c r="H14" s="12">
        <v>8</v>
      </c>
      <c r="I14" s="12">
        <v>8</v>
      </c>
      <c r="J14" s="12">
        <v>8.1999999999999993</v>
      </c>
      <c r="K14" s="12">
        <v>8.4</v>
      </c>
      <c r="L14" s="11">
        <v>9.6999999999999993</v>
      </c>
      <c r="M14" s="13">
        <v>9.6999999999999993</v>
      </c>
      <c r="N14" s="48">
        <f t="shared" si="0"/>
        <v>16.200000000000003</v>
      </c>
      <c r="O14" s="49">
        <f t="shared" si="1"/>
        <v>9.6999999999999993</v>
      </c>
      <c r="P14" s="50">
        <v>2.7</v>
      </c>
      <c r="Q14" s="51">
        <v>14.22</v>
      </c>
      <c r="R14" s="18">
        <f t="shared" si="2"/>
        <v>42.82</v>
      </c>
      <c r="S14" s="11">
        <v>7.4</v>
      </c>
      <c r="T14" s="12">
        <v>7.3</v>
      </c>
      <c r="U14" s="12">
        <v>7.4</v>
      </c>
      <c r="V14" s="12">
        <v>7.2</v>
      </c>
      <c r="W14" s="11">
        <v>9.1</v>
      </c>
      <c r="X14" s="13">
        <v>9.1999999999999993</v>
      </c>
      <c r="Y14" s="48">
        <f t="shared" si="3"/>
        <v>14.700000000000001</v>
      </c>
      <c r="Z14" s="52">
        <f t="shared" si="4"/>
        <v>9.1499999999999986</v>
      </c>
      <c r="AA14" s="50">
        <v>8.5</v>
      </c>
      <c r="AB14" s="51">
        <v>13.87</v>
      </c>
      <c r="AC14" s="53">
        <f t="shared" si="5"/>
        <v>46.22</v>
      </c>
      <c r="AD14" s="54">
        <f t="shared" si="6"/>
        <v>89.039999999999992</v>
      </c>
      <c r="AE14" s="55">
        <f t="shared" si="7"/>
        <v>60.949999999999996</v>
      </c>
      <c r="AF14" s="56"/>
      <c r="AG14" s="56"/>
      <c r="AH14" s="56"/>
      <c r="AI14" s="22">
        <f t="shared" si="8"/>
        <v>89.039999999999992</v>
      </c>
    </row>
    <row r="15" spans="1:35" s="59" customFormat="1" ht="13.5" customHeight="1">
      <c r="A15" s="9">
        <v>10</v>
      </c>
      <c r="B15" s="28" t="s">
        <v>52</v>
      </c>
      <c r="C15" s="29" t="s">
        <v>34</v>
      </c>
      <c r="D15" s="28">
        <v>2002</v>
      </c>
      <c r="E15" s="28" t="s">
        <v>49</v>
      </c>
      <c r="F15" s="28" t="s">
        <v>36</v>
      </c>
      <c r="G15" s="28" t="s">
        <v>50</v>
      </c>
      <c r="H15" s="12">
        <v>7.4</v>
      </c>
      <c r="I15" s="12">
        <v>7.5</v>
      </c>
      <c r="J15" s="12">
        <v>8</v>
      </c>
      <c r="K15" s="12">
        <v>8</v>
      </c>
      <c r="L15" s="11">
        <v>9.1999999999999993</v>
      </c>
      <c r="M15" s="13">
        <v>9.4</v>
      </c>
      <c r="N15" s="14">
        <f t="shared" si="0"/>
        <v>15.5</v>
      </c>
      <c r="O15" s="57">
        <f t="shared" si="1"/>
        <v>9.3000000000000007</v>
      </c>
      <c r="P15" s="16">
        <v>1.9</v>
      </c>
      <c r="Q15" s="17">
        <v>14.48</v>
      </c>
      <c r="R15" s="18">
        <f t="shared" si="2"/>
        <v>41.18</v>
      </c>
      <c r="S15" s="58">
        <v>7.3</v>
      </c>
      <c r="T15" s="58">
        <v>7.3</v>
      </c>
      <c r="U15" s="58">
        <v>7.6</v>
      </c>
      <c r="V15" s="58">
        <v>7.3</v>
      </c>
      <c r="W15" s="11">
        <v>9.1999999999999993</v>
      </c>
      <c r="X15" s="13">
        <v>9.3000000000000007</v>
      </c>
      <c r="Y15" s="14">
        <f t="shared" si="3"/>
        <v>14.6</v>
      </c>
      <c r="Z15" s="57">
        <f t="shared" si="4"/>
        <v>9.25</v>
      </c>
      <c r="AA15" s="16">
        <v>7.8</v>
      </c>
      <c r="AB15" s="17">
        <v>14.24</v>
      </c>
      <c r="AC15" s="18">
        <f t="shared" si="5"/>
        <v>45.89</v>
      </c>
      <c r="AD15" s="19">
        <f t="shared" si="6"/>
        <v>87.07</v>
      </c>
      <c r="AE15" s="55">
        <f t="shared" si="7"/>
        <v>58.349999999999987</v>
      </c>
      <c r="AF15" s="21"/>
      <c r="AG15" s="21"/>
      <c r="AH15" s="21"/>
      <c r="AI15" s="22">
        <f t="shared" si="8"/>
        <v>87.07</v>
      </c>
    </row>
    <row r="16" spans="1:35" s="23" customFormat="1" ht="13.5" customHeight="1">
      <c r="A16" s="9">
        <v>11</v>
      </c>
      <c r="B16" s="46" t="s">
        <v>53</v>
      </c>
      <c r="C16" s="47" t="s">
        <v>34</v>
      </c>
      <c r="D16" s="47">
        <v>2003</v>
      </c>
      <c r="E16" s="47" t="s">
        <v>42</v>
      </c>
      <c r="F16" s="47" t="s">
        <v>36</v>
      </c>
      <c r="G16" s="60" t="s">
        <v>47</v>
      </c>
      <c r="H16" s="58">
        <v>7.6</v>
      </c>
      <c r="I16" s="58">
        <v>7.4</v>
      </c>
      <c r="J16" s="58">
        <v>7.5</v>
      </c>
      <c r="K16" s="58">
        <v>7.8</v>
      </c>
      <c r="L16" s="61">
        <v>9.6</v>
      </c>
      <c r="M16" s="62">
        <v>9.5</v>
      </c>
      <c r="N16" s="63">
        <f t="shared" si="0"/>
        <v>15.099999999999998</v>
      </c>
      <c r="O16" s="26">
        <f t="shared" si="1"/>
        <v>9.5500000000000007</v>
      </c>
      <c r="P16" s="64">
        <v>2.2000000000000002</v>
      </c>
      <c r="Q16" s="65">
        <v>14.404999999999999</v>
      </c>
      <c r="R16" s="66">
        <f t="shared" si="2"/>
        <v>41.254999999999995</v>
      </c>
      <c r="S16" s="61">
        <v>7.1</v>
      </c>
      <c r="T16" s="58">
        <v>7</v>
      </c>
      <c r="U16" s="58">
        <v>6.9</v>
      </c>
      <c r="V16" s="58">
        <v>7.1</v>
      </c>
      <c r="W16" s="61">
        <v>9.1999999999999993</v>
      </c>
      <c r="X16" s="62">
        <v>9.3000000000000007</v>
      </c>
      <c r="Y16" s="63">
        <f t="shared" si="3"/>
        <v>14.100000000000003</v>
      </c>
      <c r="Z16" s="26">
        <f t="shared" si="4"/>
        <v>9.25</v>
      </c>
      <c r="AA16" s="64">
        <v>8.1999999999999993</v>
      </c>
      <c r="AB16" s="65">
        <v>13.885</v>
      </c>
      <c r="AC16" s="66">
        <f t="shared" si="5"/>
        <v>45.435000000000002</v>
      </c>
      <c r="AD16" s="67">
        <f t="shared" si="6"/>
        <v>86.69</v>
      </c>
      <c r="AE16" s="68">
        <f t="shared" si="7"/>
        <v>58.4</v>
      </c>
      <c r="AF16" s="69"/>
      <c r="AG16" s="69"/>
      <c r="AH16" s="69"/>
      <c r="AI16" s="22">
        <f t="shared" si="8"/>
        <v>86.69</v>
      </c>
    </row>
    <row r="17" spans="1:35" s="23" customFormat="1" ht="13.5" customHeight="1">
      <c r="A17" s="9">
        <v>12</v>
      </c>
      <c r="B17" s="70" t="s">
        <v>54</v>
      </c>
      <c r="C17" s="70" t="s">
        <v>34</v>
      </c>
      <c r="D17" s="70">
        <v>2002</v>
      </c>
      <c r="E17" s="70" t="s">
        <v>55</v>
      </c>
      <c r="F17" s="10" t="s">
        <v>36</v>
      </c>
      <c r="G17" s="28" t="s">
        <v>56</v>
      </c>
      <c r="H17" s="12">
        <v>7.8</v>
      </c>
      <c r="I17" s="12">
        <v>8</v>
      </c>
      <c r="J17" s="12">
        <v>7.4</v>
      </c>
      <c r="K17" s="12">
        <v>8</v>
      </c>
      <c r="L17" s="11">
        <v>9.6</v>
      </c>
      <c r="M17" s="13">
        <v>9.6</v>
      </c>
      <c r="N17" s="63">
        <f t="shared" si="0"/>
        <v>15.800000000000004</v>
      </c>
      <c r="O17" s="26">
        <f t="shared" si="1"/>
        <v>9.6</v>
      </c>
      <c r="P17" s="16">
        <v>0.9</v>
      </c>
      <c r="Q17" s="17">
        <v>14.494999999999999</v>
      </c>
      <c r="R17" s="18">
        <f t="shared" si="2"/>
        <v>40.795000000000002</v>
      </c>
      <c r="S17" s="11">
        <v>7.2</v>
      </c>
      <c r="T17" s="12">
        <v>7</v>
      </c>
      <c r="U17" s="12">
        <v>7.1</v>
      </c>
      <c r="V17" s="12">
        <v>7.1</v>
      </c>
      <c r="W17" s="11">
        <v>9.1999999999999993</v>
      </c>
      <c r="X17" s="13">
        <v>9.3000000000000007</v>
      </c>
      <c r="Y17" s="14">
        <f t="shared" si="3"/>
        <v>14.2</v>
      </c>
      <c r="Z17" s="26">
        <f t="shared" si="4"/>
        <v>9.25</v>
      </c>
      <c r="AA17" s="16">
        <v>7.8</v>
      </c>
      <c r="AB17" s="17">
        <v>14.1</v>
      </c>
      <c r="AC17" s="18">
        <f t="shared" si="5"/>
        <v>45.35</v>
      </c>
      <c r="AD17" s="19">
        <f t="shared" si="6"/>
        <v>86.14500000000001</v>
      </c>
      <c r="AE17" s="20">
        <f t="shared" si="7"/>
        <v>57.550000000000004</v>
      </c>
      <c r="AF17" s="21"/>
      <c r="AG17" s="21"/>
      <c r="AH17" s="27"/>
      <c r="AI17" s="22">
        <f t="shared" si="8"/>
        <v>86.14500000000001</v>
      </c>
    </row>
    <row r="18" spans="1:35" s="71" customFormat="1" ht="13.5" customHeight="1">
      <c r="A18" s="9">
        <v>13</v>
      </c>
      <c r="B18" s="28" t="s">
        <v>57</v>
      </c>
      <c r="C18" s="28" t="s">
        <v>34</v>
      </c>
      <c r="D18" s="28">
        <v>2004</v>
      </c>
      <c r="E18" s="28" t="s">
        <v>49</v>
      </c>
      <c r="F18" s="28" t="s">
        <v>36</v>
      </c>
      <c r="G18" s="28" t="s">
        <v>50</v>
      </c>
      <c r="H18" s="12">
        <v>7.5</v>
      </c>
      <c r="I18" s="12">
        <v>7.3</v>
      </c>
      <c r="J18" s="12">
        <v>7.6</v>
      </c>
      <c r="K18" s="12">
        <v>7.7</v>
      </c>
      <c r="L18" s="11">
        <v>9.6</v>
      </c>
      <c r="M18" s="13">
        <v>9.4</v>
      </c>
      <c r="N18" s="14">
        <f t="shared" si="0"/>
        <v>15.099999999999998</v>
      </c>
      <c r="O18" s="26">
        <f t="shared" si="1"/>
        <v>9.5</v>
      </c>
      <c r="P18" s="16">
        <v>1.8</v>
      </c>
      <c r="Q18" s="17">
        <v>14</v>
      </c>
      <c r="R18" s="18">
        <f t="shared" si="2"/>
        <v>40.4</v>
      </c>
      <c r="S18" s="11">
        <v>7.3</v>
      </c>
      <c r="T18" s="12">
        <v>7.4</v>
      </c>
      <c r="U18" s="12">
        <v>7.5</v>
      </c>
      <c r="V18" s="12">
        <v>7.3</v>
      </c>
      <c r="W18" s="11">
        <v>8.6999999999999993</v>
      </c>
      <c r="X18" s="13">
        <v>9.1999999999999993</v>
      </c>
      <c r="Y18" s="14">
        <f t="shared" si="3"/>
        <v>14.7</v>
      </c>
      <c r="Z18" s="26">
        <f t="shared" si="4"/>
        <v>8.9499999999999993</v>
      </c>
      <c r="AA18" s="16">
        <v>7.6</v>
      </c>
      <c r="AB18" s="17">
        <v>13.765000000000001</v>
      </c>
      <c r="AC18" s="18">
        <f t="shared" si="5"/>
        <v>45.015000000000001</v>
      </c>
      <c r="AD18" s="19">
        <f t="shared" si="6"/>
        <v>85.414999999999992</v>
      </c>
      <c r="AE18" s="20">
        <f t="shared" si="7"/>
        <v>57.649999999999991</v>
      </c>
      <c r="AF18" s="21"/>
      <c r="AG18" s="21"/>
      <c r="AH18" s="21"/>
      <c r="AI18" s="22">
        <f t="shared" si="8"/>
        <v>85.414999999999992</v>
      </c>
    </row>
    <row r="19" spans="1:35" s="23" customFormat="1" ht="13.5" customHeight="1">
      <c r="A19" s="9">
        <v>14</v>
      </c>
      <c r="B19" s="28" t="s">
        <v>58</v>
      </c>
      <c r="C19" s="29" t="s">
        <v>34</v>
      </c>
      <c r="D19" s="28">
        <v>2002</v>
      </c>
      <c r="E19" s="28" t="s">
        <v>59</v>
      </c>
      <c r="F19" s="28" t="s">
        <v>36</v>
      </c>
      <c r="G19" s="28" t="s">
        <v>60</v>
      </c>
      <c r="H19" s="72">
        <v>7.4</v>
      </c>
      <c r="I19" s="12">
        <v>7.4</v>
      </c>
      <c r="J19" s="12">
        <v>7.2</v>
      </c>
      <c r="K19" s="12">
        <v>7.3</v>
      </c>
      <c r="L19" s="11">
        <v>9.1</v>
      </c>
      <c r="M19" s="13">
        <v>9.1</v>
      </c>
      <c r="N19" s="14">
        <f t="shared" si="0"/>
        <v>14.700000000000001</v>
      </c>
      <c r="O19" s="26">
        <f t="shared" si="1"/>
        <v>9.1</v>
      </c>
      <c r="P19" s="16">
        <v>3.1</v>
      </c>
      <c r="Q19" s="17">
        <v>13.855</v>
      </c>
      <c r="R19" s="18">
        <f t="shared" si="2"/>
        <v>40.755000000000003</v>
      </c>
      <c r="S19" s="11">
        <v>6.7</v>
      </c>
      <c r="T19" s="12">
        <v>7</v>
      </c>
      <c r="U19" s="12">
        <v>6.8</v>
      </c>
      <c r="V19" s="12">
        <v>7</v>
      </c>
      <c r="W19" s="11">
        <v>9.1999999999999993</v>
      </c>
      <c r="X19" s="13">
        <v>9.1999999999999993</v>
      </c>
      <c r="Y19" s="14">
        <f t="shared" si="3"/>
        <v>13.8</v>
      </c>
      <c r="Z19" s="26">
        <f t="shared" si="4"/>
        <v>9.1999999999999993</v>
      </c>
      <c r="AA19" s="16">
        <v>8.1</v>
      </c>
      <c r="AB19" s="17">
        <v>13.395</v>
      </c>
      <c r="AC19" s="18">
        <f t="shared" si="5"/>
        <v>44.495000000000005</v>
      </c>
      <c r="AD19" s="19">
        <f t="shared" si="6"/>
        <v>85.25</v>
      </c>
      <c r="AE19" s="20">
        <f t="shared" si="7"/>
        <v>58</v>
      </c>
      <c r="AF19" s="21"/>
      <c r="AG19" s="21"/>
      <c r="AH19" s="21"/>
      <c r="AI19" s="22">
        <f t="shared" si="8"/>
        <v>85.25</v>
      </c>
    </row>
    <row r="20" spans="1:35" s="23" customFormat="1" ht="13.5" customHeight="1">
      <c r="A20" s="9">
        <v>15</v>
      </c>
      <c r="B20" s="46" t="s">
        <v>61</v>
      </c>
      <c r="C20" s="73" t="s">
        <v>34</v>
      </c>
      <c r="D20" s="47">
        <v>2004</v>
      </c>
      <c r="E20" s="47" t="s">
        <v>42</v>
      </c>
      <c r="F20" s="47" t="s">
        <v>36</v>
      </c>
      <c r="G20" s="47" t="s">
        <v>47</v>
      </c>
      <c r="H20" s="12">
        <v>7.6</v>
      </c>
      <c r="I20" s="12">
        <v>7.5</v>
      </c>
      <c r="J20" s="12">
        <v>7.4</v>
      </c>
      <c r="K20" s="12">
        <v>7.5</v>
      </c>
      <c r="L20" s="11">
        <v>9.1999999999999993</v>
      </c>
      <c r="M20" s="13">
        <v>9.1</v>
      </c>
      <c r="N20" s="14">
        <f t="shared" si="0"/>
        <v>15.000000000000002</v>
      </c>
      <c r="O20" s="26">
        <f t="shared" si="1"/>
        <v>9.1499999999999986</v>
      </c>
      <c r="P20" s="16">
        <v>1.9</v>
      </c>
      <c r="Q20" s="17">
        <v>14.08</v>
      </c>
      <c r="R20" s="18">
        <f t="shared" si="2"/>
        <v>40.129999999999995</v>
      </c>
      <c r="S20" s="11">
        <v>7.2</v>
      </c>
      <c r="T20" s="12">
        <v>7.2</v>
      </c>
      <c r="U20" s="12">
        <v>7.1</v>
      </c>
      <c r="V20" s="12">
        <v>7</v>
      </c>
      <c r="W20" s="11">
        <v>9.3000000000000007</v>
      </c>
      <c r="X20" s="13">
        <v>9.3000000000000007</v>
      </c>
      <c r="Y20" s="14">
        <f t="shared" si="3"/>
        <v>14.3</v>
      </c>
      <c r="Z20" s="26">
        <f t="shared" si="4"/>
        <v>9.3000000000000007</v>
      </c>
      <c r="AA20" s="16">
        <v>7.6</v>
      </c>
      <c r="AB20" s="17">
        <v>12.94</v>
      </c>
      <c r="AC20" s="18">
        <f t="shared" si="5"/>
        <v>44.14</v>
      </c>
      <c r="AD20" s="19">
        <f t="shared" si="6"/>
        <v>84.27</v>
      </c>
      <c r="AE20" s="20">
        <f t="shared" si="7"/>
        <v>57.25</v>
      </c>
      <c r="AF20" s="21"/>
      <c r="AG20" s="21"/>
      <c r="AH20" s="21"/>
      <c r="AI20" s="22">
        <f t="shared" si="8"/>
        <v>84.27</v>
      </c>
    </row>
    <row r="21" spans="1:35" s="23" customFormat="1" ht="13.5" customHeight="1">
      <c r="A21" s="9">
        <v>16</v>
      </c>
      <c r="B21" s="28" t="s">
        <v>62</v>
      </c>
      <c r="C21" s="29" t="s">
        <v>34</v>
      </c>
      <c r="D21" s="28">
        <v>2004</v>
      </c>
      <c r="E21" s="28" t="s">
        <v>63</v>
      </c>
      <c r="F21" s="28" t="s">
        <v>64</v>
      </c>
      <c r="G21" s="28" t="s">
        <v>56</v>
      </c>
      <c r="H21" s="12">
        <v>6.8</v>
      </c>
      <c r="I21" s="12">
        <v>7</v>
      </c>
      <c r="J21" s="12">
        <v>6.9</v>
      </c>
      <c r="K21" s="12">
        <v>6.8</v>
      </c>
      <c r="L21" s="11">
        <v>9.1999999999999993</v>
      </c>
      <c r="M21" s="13">
        <v>9.1</v>
      </c>
      <c r="N21" s="14">
        <f t="shared" si="0"/>
        <v>13.700000000000003</v>
      </c>
      <c r="O21" s="26">
        <f t="shared" si="1"/>
        <v>9.1499999999999986</v>
      </c>
      <c r="P21" s="16">
        <v>2.9</v>
      </c>
      <c r="Q21" s="17">
        <v>14.025</v>
      </c>
      <c r="R21" s="18">
        <f t="shared" si="2"/>
        <v>39.774999999999999</v>
      </c>
      <c r="S21" s="11">
        <v>6.5</v>
      </c>
      <c r="T21" s="12">
        <v>6.5</v>
      </c>
      <c r="U21" s="12">
        <v>6.5</v>
      </c>
      <c r="V21" s="12">
        <v>6.3</v>
      </c>
      <c r="W21" s="11">
        <v>9.3000000000000007</v>
      </c>
      <c r="X21" s="13">
        <v>9</v>
      </c>
      <c r="Y21" s="14">
        <f t="shared" si="3"/>
        <v>13</v>
      </c>
      <c r="Z21" s="26">
        <f t="shared" si="4"/>
        <v>9.15</v>
      </c>
      <c r="AA21" s="16">
        <v>7.5</v>
      </c>
      <c r="AB21" s="17">
        <v>14.08</v>
      </c>
      <c r="AC21" s="18">
        <f t="shared" si="5"/>
        <v>43.73</v>
      </c>
      <c r="AD21" s="19">
        <f t="shared" si="6"/>
        <v>83.504999999999995</v>
      </c>
      <c r="AE21" s="20">
        <f t="shared" si="7"/>
        <v>55.399999999999991</v>
      </c>
      <c r="AF21" s="21"/>
      <c r="AG21" s="21"/>
      <c r="AH21" s="21"/>
      <c r="AI21" s="22">
        <f t="shared" si="8"/>
        <v>83.504999999999995</v>
      </c>
    </row>
    <row r="22" spans="1:35" s="23" customFormat="1" ht="13.5" customHeight="1">
      <c r="A22" s="9">
        <v>17</v>
      </c>
      <c r="B22" s="28" t="s">
        <v>65</v>
      </c>
      <c r="C22" s="29" t="s">
        <v>66</v>
      </c>
      <c r="D22" s="28">
        <v>2005</v>
      </c>
      <c r="E22" s="74" t="s">
        <v>49</v>
      </c>
      <c r="F22" s="28" t="s">
        <v>36</v>
      </c>
      <c r="G22" s="28" t="s">
        <v>50</v>
      </c>
      <c r="H22" s="12">
        <v>8.3000000000000007</v>
      </c>
      <c r="I22" s="12">
        <v>7.9</v>
      </c>
      <c r="J22" s="12">
        <v>8.4</v>
      </c>
      <c r="K22" s="12">
        <v>7.8</v>
      </c>
      <c r="L22" s="11">
        <v>9.6</v>
      </c>
      <c r="M22" s="13">
        <v>9.5</v>
      </c>
      <c r="N22" s="48">
        <f t="shared" si="0"/>
        <v>16.199999999999996</v>
      </c>
      <c r="O22" s="75">
        <f t="shared" si="1"/>
        <v>9.5500000000000007</v>
      </c>
      <c r="P22" s="50"/>
      <c r="Q22" s="51">
        <v>14.605</v>
      </c>
      <c r="R22" s="18">
        <f t="shared" si="2"/>
        <v>40.354999999999997</v>
      </c>
      <c r="S22" s="11">
        <v>7.3</v>
      </c>
      <c r="T22" s="12">
        <v>7.4</v>
      </c>
      <c r="U22" s="12">
        <v>7.6</v>
      </c>
      <c r="V22" s="12">
        <v>7.4</v>
      </c>
      <c r="W22" s="11">
        <v>9.5</v>
      </c>
      <c r="X22" s="13">
        <v>9.5</v>
      </c>
      <c r="Y22" s="48">
        <f t="shared" si="3"/>
        <v>14.799999999999995</v>
      </c>
      <c r="Z22" s="75">
        <f t="shared" si="4"/>
        <v>9.5</v>
      </c>
      <c r="AA22" s="50">
        <v>8.3000000000000007</v>
      </c>
      <c r="AB22" s="51">
        <v>14.375</v>
      </c>
      <c r="AC22" s="53">
        <f t="shared" si="5"/>
        <v>46.974999999999994</v>
      </c>
      <c r="AD22" s="54">
        <f t="shared" si="6"/>
        <v>87.329999999999984</v>
      </c>
      <c r="AE22" s="55">
        <f t="shared" si="7"/>
        <v>58.34999999999998</v>
      </c>
      <c r="AF22" s="56"/>
      <c r="AG22" s="56"/>
      <c r="AH22" s="76">
        <v>0.95</v>
      </c>
      <c r="AI22" s="22">
        <f t="shared" si="8"/>
        <v>82.963499999999982</v>
      </c>
    </row>
    <row r="23" spans="1:35" s="77" customFormat="1" ht="13.5" customHeight="1">
      <c r="A23" s="9">
        <v>18</v>
      </c>
      <c r="B23" s="28" t="s">
        <v>67</v>
      </c>
      <c r="C23" s="29" t="s">
        <v>68</v>
      </c>
      <c r="D23" s="28">
        <v>2005</v>
      </c>
      <c r="E23" s="74" t="s">
        <v>69</v>
      </c>
      <c r="F23" s="28" t="s">
        <v>70</v>
      </c>
      <c r="G23" s="28" t="s">
        <v>71</v>
      </c>
      <c r="H23" s="12">
        <v>7.7</v>
      </c>
      <c r="I23" s="12">
        <v>8</v>
      </c>
      <c r="J23" s="12">
        <v>7.8</v>
      </c>
      <c r="K23" s="12">
        <v>8.1999999999999993</v>
      </c>
      <c r="L23" s="11">
        <v>9</v>
      </c>
      <c r="M23" s="13">
        <v>9.3000000000000007</v>
      </c>
      <c r="N23" s="14">
        <f t="shared" si="0"/>
        <v>15.8</v>
      </c>
      <c r="O23" s="57">
        <f t="shared" si="1"/>
        <v>9.15</v>
      </c>
      <c r="P23" s="16"/>
      <c r="Q23" s="17">
        <v>13.18</v>
      </c>
      <c r="R23" s="18">
        <f t="shared" si="2"/>
        <v>38.130000000000003</v>
      </c>
      <c r="S23" s="58">
        <v>7.5</v>
      </c>
      <c r="T23" s="58">
        <v>7.7</v>
      </c>
      <c r="U23" s="58">
        <v>7.6</v>
      </c>
      <c r="V23" s="58">
        <v>7.8</v>
      </c>
      <c r="W23" s="11">
        <v>9.3000000000000007</v>
      </c>
      <c r="X23" s="13">
        <v>9.1</v>
      </c>
      <c r="Y23" s="14">
        <f t="shared" si="3"/>
        <v>15.299999999999997</v>
      </c>
      <c r="Z23" s="57">
        <f t="shared" si="4"/>
        <v>9.1999999999999993</v>
      </c>
      <c r="AA23" s="16">
        <v>7.1</v>
      </c>
      <c r="AB23" s="17">
        <v>13.385</v>
      </c>
      <c r="AC23" s="18">
        <f t="shared" si="5"/>
        <v>44.984999999999992</v>
      </c>
      <c r="AD23" s="19">
        <f t="shared" si="6"/>
        <v>83.114999999999995</v>
      </c>
      <c r="AE23" s="55">
        <f t="shared" si="7"/>
        <v>56.550000000000004</v>
      </c>
      <c r="AF23" s="21"/>
      <c r="AG23" s="21"/>
      <c r="AH23" s="27">
        <v>0.95</v>
      </c>
      <c r="AI23" s="22">
        <f t="shared" si="8"/>
        <v>78.959249999999997</v>
      </c>
    </row>
    <row r="24" spans="1:35" s="23" customFormat="1" ht="13.5" customHeight="1">
      <c r="A24" s="9">
        <v>19</v>
      </c>
      <c r="B24" s="78" t="s">
        <v>72</v>
      </c>
      <c r="C24" s="79" t="s">
        <v>34</v>
      </c>
      <c r="D24" s="60">
        <v>2002</v>
      </c>
      <c r="E24" s="47" t="s">
        <v>73</v>
      </c>
      <c r="F24" s="47" t="s">
        <v>64</v>
      </c>
      <c r="G24" s="47" t="s">
        <v>56</v>
      </c>
      <c r="H24" s="58">
        <v>7.1</v>
      </c>
      <c r="I24" s="58">
        <v>6.4</v>
      </c>
      <c r="J24" s="58">
        <v>7</v>
      </c>
      <c r="K24" s="58">
        <v>7</v>
      </c>
      <c r="L24" s="61">
        <v>9.3000000000000007</v>
      </c>
      <c r="M24" s="62">
        <v>9.3000000000000007</v>
      </c>
      <c r="N24" s="63">
        <f t="shared" si="0"/>
        <v>14.000000000000002</v>
      </c>
      <c r="O24" s="26">
        <f t="shared" si="1"/>
        <v>9.3000000000000007</v>
      </c>
      <c r="P24" s="64">
        <v>1.3</v>
      </c>
      <c r="Q24" s="65">
        <v>12.36</v>
      </c>
      <c r="R24" s="66">
        <f t="shared" si="2"/>
        <v>36.960000000000008</v>
      </c>
      <c r="S24" s="61">
        <v>6.8</v>
      </c>
      <c r="T24" s="58">
        <v>7</v>
      </c>
      <c r="U24" s="58">
        <v>6.8</v>
      </c>
      <c r="V24" s="58">
        <v>6.9</v>
      </c>
      <c r="W24" s="61">
        <v>9.4</v>
      </c>
      <c r="X24" s="62">
        <v>9.3000000000000007</v>
      </c>
      <c r="Y24" s="63">
        <f t="shared" si="3"/>
        <v>13.7</v>
      </c>
      <c r="Z24" s="26">
        <f t="shared" si="4"/>
        <v>9.3500000000000014</v>
      </c>
      <c r="AA24" s="64">
        <v>6.1</v>
      </c>
      <c r="AB24" s="65">
        <v>12.47</v>
      </c>
      <c r="AC24" s="66">
        <f t="shared" si="5"/>
        <v>41.62</v>
      </c>
      <c r="AD24" s="67">
        <f t="shared" si="6"/>
        <v>78.580000000000013</v>
      </c>
      <c r="AE24" s="68">
        <f t="shared" si="7"/>
        <v>53.750000000000014</v>
      </c>
      <c r="AF24" s="66"/>
      <c r="AG24" s="66"/>
      <c r="AH24" s="80"/>
      <c r="AI24" s="22">
        <f t="shared" si="8"/>
        <v>78.580000000000013</v>
      </c>
    </row>
    <row r="25" spans="1:35" s="43" customFormat="1" ht="13.5" customHeight="1">
      <c r="A25" s="9">
        <v>20</v>
      </c>
      <c r="B25" s="81" t="s">
        <v>74</v>
      </c>
      <c r="C25" s="30" t="s">
        <v>66</v>
      </c>
      <c r="D25" s="30">
        <v>2005</v>
      </c>
      <c r="E25" s="30" t="s">
        <v>42</v>
      </c>
      <c r="F25" s="30" t="s">
        <v>36</v>
      </c>
      <c r="G25" s="82" t="s">
        <v>47</v>
      </c>
      <c r="H25" s="31">
        <v>7.7</v>
      </c>
      <c r="I25" s="31">
        <v>7.7</v>
      </c>
      <c r="J25" s="31">
        <v>7.6</v>
      </c>
      <c r="K25" s="31">
        <v>7.8</v>
      </c>
      <c r="L25" s="32">
        <v>9.1</v>
      </c>
      <c r="M25" s="33">
        <v>9.5</v>
      </c>
      <c r="N25" s="83">
        <f t="shared" si="0"/>
        <v>15.400000000000002</v>
      </c>
      <c r="O25" s="35">
        <f t="shared" si="1"/>
        <v>9.3000000000000007</v>
      </c>
      <c r="P25" s="36"/>
      <c r="Q25" s="37">
        <v>13.445</v>
      </c>
      <c r="R25" s="38">
        <f t="shared" si="2"/>
        <v>38.145000000000003</v>
      </c>
      <c r="S25" s="32">
        <v>7.3</v>
      </c>
      <c r="T25" s="31">
        <v>7.2</v>
      </c>
      <c r="U25" s="31">
        <v>7.3</v>
      </c>
      <c r="V25" s="31">
        <v>7.4</v>
      </c>
      <c r="W25" s="32">
        <v>9.3000000000000007</v>
      </c>
      <c r="X25" s="33">
        <v>9</v>
      </c>
      <c r="Y25" s="34">
        <f t="shared" si="3"/>
        <v>14.600000000000003</v>
      </c>
      <c r="Z25" s="35">
        <f t="shared" si="4"/>
        <v>9.15</v>
      </c>
      <c r="AA25" s="36">
        <v>6.9</v>
      </c>
      <c r="AB25" s="37">
        <v>13.41</v>
      </c>
      <c r="AC25" s="38">
        <f t="shared" si="5"/>
        <v>44.06</v>
      </c>
      <c r="AD25" s="39">
        <f t="shared" si="6"/>
        <v>82.205000000000013</v>
      </c>
      <c r="AE25" s="40">
        <f t="shared" si="7"/>
        <v>55.350000000000023</v>
      </c>
      <c r="AF25" s="41"/>
      <c r="AG25" s="41"/>
      <c r="AH25" s="84">
        <v>0.95</v>
      </c>
      <c r="AI25" s="42">
        <f t="shared" si="8"/>
        <v>78.094750000000005</v>
      </c>
    </row>
    <row r="26" spans="1:35" s="23" customFormat="1" ht="13.5" customHeight="1">
      <c r="A26" s="9">
        <v>21</v>
      </c>
      <c r="B26" s="70" t="s">
        <v>75</v>
      </c>
      <c r="C26" s="70" t="s">
        <v>34</v>
      </c>
      <c r="D26" s="70">
        <v>2002</v>
      </c>
      <c r="E26" s="70" t="s">
        <v>55</v>
      </c>
      <c r="F26" s="10" t="s">
        <v>36</v>
      </c>
      <c r="G26" s="28" t="s">
        <v>56</v>
      </c>
      <c r="H26" s="12">
        <v>6.2</v>
      </c>
      <c r="I26" s="12">
        <v>6.7</v>
      </c>
      <c r="J26" s="12">
        <v>6.3</v>
      </c>
      <c r="K26" s="12">
        <v>6.3</v>
      </c>
      <c r="L26" s="11">
        <v>9</v>
      </c>
      <c r="M26" s="13">
        <v>9.3000000000000007</v>
      </c>
      <c r="N26" s="14">
        <f t="shared" si="0"/>
        <v>12.600000000000001</v>
      </c>
      <c r="O26" s="26">
        <f t="shared" si="1"/>
        <v>9.15</v>
      </c>
      <c r="P26" s="16">
        <v>1.1000000000000001</v>
      </c>
      <c r="Q26" s="17">
        <v>13.34</v>
      </c>
      <c r="R26" s="18">
        <f t="shared" si="2"/>
        <v>36.19</v>
      </c>
      <c r="S26" s="11">
        <v>6.4</v>
      </c>
      <c r="T26" s="12">
        <v>6.1</v>
      </c>
      <c r="U26" s="12">
        <v>6.4</v>
      </c>
      <c r="V26" s="12">
        <v>6.5</v>
      </c>
      <c r="W26" s="11">
        <v>8.6</v>
      </c>
      <c r="X26" s="13">
        <v>8.6</v>
      </c>
      <c r="Y26" s="14">
        <f t="shared" si="3"/>
        <v>12.799999999999997</v>
      </c>
      <c r="Z26" s="26">
        <f t="shared" si="4"/>
        <v>8.6</v>
      </c>
      <c r="AA26" s="16">
        <v>6.7</v>
      </c>
      <c r="AB26" s="17">
        <v>13.4</v>
      </c>
      <c r="AC26" s="18">
        <f t="shared" si="5"/>
        <v>41.5</v>
      </c>
      <c r="AD26" s="19">
        <f t="shared" si="6"/>
        <v>77.69</v>
      </c>
      <c r="AE26" s="20">
        <f t="shared" si="7"/>
        <v>50.949999999999996</v>
      </c>
      <c r="AF26" s="21"/>
      <c r="AG26" s="21"/>
      <c r="AH26" s="21"/>
      <c r="AI26" s="22">
        <f t="shared" si="8"/>
        <v>77.69</v>
      </c>
    </row>
    <row r="27" spans="1:35" s="71" customFormat="1" ht="13.5" customHeight="1">
      <c r="A27" s="9">
        <v>22</v>
      </c>
      <c r="B27" s="10" t="s">
        <v>76</v>
      </c>
      <c r="C27" s="10" t="s">
        <v>34</v>
      </c>
      <c r="D27" s="10">
        <v>2003</v>
      </c>
      <c r="E27" s="10" t="s">
        <v>35</v>
      </c>
      <c r="F27" s="10" t="s">
        <v>36</v>
      </c>
      <c r="G27" s="10" t="s">
        <v>37</v>
      </c>
      <c r="H27" s="12">
        <v>9.1999999999999993</v>
      </c>
      <c r="I27" s="12">
        <v>8.8000000000000007</v>
      </c>
      <c r="J27" s="12">
        <v>8.8000000000000007</v>
      </c>
      <c r="K27" s="12">
        <v>8.6999999999999993</v>
      </c>
      <c r="L27" s="11">
        <v>9.4</v>
      </c>
      <c r="M27" s="13">
        <v>9.1999999999999993</v>
      </c>
      <c r="N27" s="14">
        <f t="shared" si="0"/>
        <v>17.600000000000001</v>
      </c>
      <c r="O27" s="26">
        <f t="shared" si="1"/>
        <v>9.3000000000000007</v>
      </c>
      <c r="P27" s="16">
        <v>3</v>
      </c>
      <c r="Q27" s="17">
        <v>16.5</v>
      </c>
      <c r="R27" s="18">
        <f t="shared" si="2"/>
        <v>46.400000000000006</v>
      </c>
      <c r="S27" s="11">
        <v>4.5</v>
      </c>
      <c r="T27" s="12">
        <v>4.4000000000000004</v>
      </c>
      <c r="U27" s="12">
        <v>4.5</v>
      </c>
      <c r="V27" s="12">
        <v>4.4000000000000004</v>
      </c>
      <c r="W27" s="11">
        <v>5.5</v>
      </c>
      <c r="X27" s="13">
        <v>5.3</v>
      </c>
      <c r="Y27" s="14">
        <f t="shared" si="3"/>
        <v>8.9</v>
      </c>
      <c r="Z27" s="26">
        <f t="shared" si="4"/>
        <v>5.4</v>
      </c>
      <c r="AA27" s="16">
        <v>6.9</v>
      </c>
      <c r="AB27" s="17">
        <v>9.51</v>
      </c>
      <c r="AC27" s="18">
        <f t="shared" si="5"/>
        <v>30.71</v>
      </c>
      <c r="AD27" s="19">
        <f t="shared" si="6"/>
        <v>77.110000000000014</v>
      </c>
      <c r="AE27" s="20">
        <f t="shared" si="7"/>
        <v>51.100000000000016</v>
      </c>
      <c r="AF27" s="21"/>
      <c r="AG27" s="21"/>
      <c r="AH27" s="27"/>
      <c r="AI27" s="22">
        <f t="shared" si="8"/>
        <v>77.110000000000014</v>
      </c>
    </row>
    <row r="28" spans="1:35" s="71" customFormat="1" ht="13.5" customHeight="1">
      <c r="A28" s="9">
        <v>23</v>
      </c>
      <c r="B28" s="70" t="s">
        <v>77</v>
      </c>
      <c r="C28" s="70" t="s">
        <v>66</v>
      </c>
      <c r="D28" s="70">
        <v>2005</v>
      </c>
      <c r="E28" s="85" t="s">
        <v>55</v>
      </c>
      <c r="F28" s="10" t="s">
        <v>36</v>
      </c>
      <c r="G28" s="28" t="s">
        <v>56</v>
      </c>
      <c r="H28" s="12">
        <v>7.2</v>
      </c>
      <c r="I28" s="12">
        <v>6.7</v>
      </c>
      <c r="J28" s="12">
        <v>7</v>
      </c>
      <c r="K28" s="12">
        <v>7.1</v>
      </c>
      <c r="L28" s="11">
        <v>9.3000000000000007</v>
      </c>
      <c r="M28" s="13">
        <v>9.5</v>
      </c>
      <c r="N28" s="14">
        <f t="shared" si="0"/>
        <v>14.100000000000001</v>
      </c>
      <c r="O28" s="26">
        <f t="shared" si="1"/>
        <v>9.4</v>
      </c>
      <c r="P28" s="16"/>
      <c r="Q28" s="17">
        <v>13.435</v>
      </c>
      <c r="R28" s="18">
        <f t="shared" si="2"/>
        <v>36.935000000000002</v>
      </c>
      <c r="S28" s="11">
        <v>6.6</v>
      </c>
      <c r="T28" s="12">
        <v>6.7</v>
      </c>
      <c r="U28" s="12">
        <v>6.7</v>
      </c>
      <c r="V28" s="12">
        <v>6.7</v>
      </c>
      <c r="W28" s="11">
        <v>8.9</v>
      </c>
      <c r="X28" s="13">
        <v>9.1999999999999993</v>
      </c>
      <c r="Y28" s="14">
        <f t="shared" si="3"/>
        <v>13.400000000000002</v>
      </c>
      <c r="Z28" s="26">
        <f t="shared" si="4"/>
        <v>9.0500000000000007</v>
      </c>
      <c r="AA28" s="16">
        <v>7</v>
      </c>
      <c r="AB28" s="17">
        <v>13.04</v>
      </c>
      <c r="AC28" s="18">
        <f t="shared" si="5"/>
        <v>42.49</v>
      </c>
      <c r="AD28" s="19">
        <f t="shared" si="6"/>
        <v>79.425000000000011</v>
      </c>
      <c r="AE28" s="20">
        <f t="shared" si="7"/>
        <v>52.95000000000001</v>
      </c>
      <c r="AF28" s="21"/>
      <c r="AG28" s="21"/>
      <c r="AH28" s="27">
        <v>0.95</v>
      </c>
      <c r="AI28" s="22">
        <f t="shared" si="8"/>
        <v>75.453750000000014</v>
      </c>
    </row>
    <row r="29" spans="1:35" s="43" customFormat="1" ht="13.5" customHeight="1">
      <c r="A29" s="9">
        <v>24</v>
      </c>
      <c r="B29" s="30" t="s">
        <v>78</v>
      </c>
      <c r="C29" s="30" t="s">
        <v>66</v>
      </c>
      <c r="D29" s="30">
        <v>2006</v>
      </c>
      <c r="E29" s="30" t="s">
        <v>35</v>
      </c>
      <c r="F29" s="30" t="s">
        <v>36</v>
      </c>
      <c r="G29" s="30" t="s">
        <v>37</v>
      </c>
      <c r="H29" s="86">
        <v>5.7</v>
      </c>
      <c r="I29" s="86">
        <v>5.8</v>
      </c>
      <c r="J29" s="86">
        <v>5.6</v>
      </c>
      <c r="K29" s="86">
        <v>5.5</v>
      </c>
      <c r="L29" s="87">
        <v>6.5</v>
      </c>
      <c r="M29" s="88">
        <v>6.4</v>
      </c>
      <c r="N29" s="83">
        <f t="shared" si="0"/>
        <v>11.3</v>
      </c>
      <c r="O29" s="35">
        <f t="shared" si="1"/>
        <v>6.45</v>
      </c>
      <c r="P29" s="89"/>
      <c r="Q29" s="90">
        <v>10.815</v>
      </c>
      <c r="R29" s="91">
        <f t="shared" si="2"/>
        <v>28.564999999999998</v>
      </c>
      <c r="S29" s="87">
        <v>8.1999999999999993</v>
      </c>
      <c r="T29" s="86">
        <v>8.6999999999999993</v>
      </c>
      <c r="U29" s="86">
        <v>8.1999999999999993</v>
      </c>
      <c r="V29" s="86">
        <v>8.4</v>
      </c>
      <c r="W29" s="87">
        <v>9.6</v>
      </c>
      <c r="X29" s="88">
        <v>9.5</v>
      </c>
      <c r="Y29" s="83">
        <f t="shared" si="3"/>
        <v>16.600000000000001</v>
      </c>
      <c r="Z29" s="35">
        <f t="shared" si="4"/>
        <v>9.5500000000000007</v>
      </c>
      <c r="AA29" s="89">
        <v>7.8</v>
      </c>
      <c r="AB29" s="90">
        <v>15.25</v>
      </c>
      <c r="AC29" s="91">
        <f t="shared" si="5"/>
        <v>49.2</v>
      </c>
      <c r="AD29" s="92">
        <f t="shared" si="6"/>
        <v>77.765000000000001</v>
      </c>
      <c r="AE29" s="93">
        <f t="shared" si="7"/>
        <v>51.7</v>
      </c>
      <c r="AF29" s="94"/>
      <c r="AG29" s="94"/>
      <c r="AH29" s="94">
        <v>0.95</v>
      </c>
      <c r="AI29" s="42">
        <f t="shared" si="8"/>
        <v>73.876750000000001</v>
      </c>
    </row>
    <row r="30" spans="1:35" s="23" customFormat="1" ht="13.5" customHeight="1">
      <c r="A30" s="9">
        <v>25</v>
      </c>
      <c r="B30" s="28" t="s">
        <v>79</v>
      </c>
      <c r="C30" s="29" t="s">
        <v>80</v>
      </c>
      <c r="D30" s="28">
        <v>2007</v>
      </c>
      <c r="E30" s="28" t="s">
        <v>73</v>
      </c>
      <c r="F30" s="28" t="s">
        <v>64</v>
      </c>
      <c r="G30" s="28" t="s">
        <v>56</v>
      </c>
      <c r="H30" s="12">
        <v>7.4</v>
      </c>
      <c r="I30" s="12">
        <v>7.3</v>
      </c>
      <c r="J30" s="12">
        <v>7.3</v>
      </c>
      <c r="K30" s="12">
        <v>7.1</v>
      </c>
      <c r="L30" s="11">
        <v>9.3000000000000007</v>
      </c>
      <c r="M30" s="13">
        <v>9.3000000000000007</v>
      </c>
      <c r="N30" s="14">
        <f t="shared" si="0"/>
        <v>14.6</v>
      </c>
      <c r="O30" s="26">
        <f t="shared" si="1"/>
        <v>9.3000000000000007</v>
      </c>
      <c r="P30" s="16"/>
      <c r="Q30" s="17">
        <v>12.13</v>
      </c>
      <c r="R30" s="18">
        <f t="shared" si="2"/>
        <v>36.03</v>
      </c>
      <c r="S30" s="11">
        <v>7.4</v>
      </c>
      <c r="T30" s="12">
        <v>7.1</v>
      </c>
      <c r="U30" s="12">
        <v>7.3</v>
      </c>
      <c r="V30" s="12">
        <v>7.1</v>
      </c>
      <c r="W30" s="11">
        <v>9.3000000000000007</v>
      </c>
      <c r="X30" s="13">
        <v>9.3000000000000007</v>
      </c>
      <c r="Y30" s="14">
        <f t="shared" si="3"/>
        <v>14.399999999999997</v>
      </c>
      <c r="Z30" s="26">
        <f t="shared" si="4"/>
        <v>9.3000000000000007</v>
      </c>
      <c r="AA30" s="16">
        <v>4.9000000000000004</v>
      </c>
      <c r="AB30" s="17">
        <v>12.555</v>
      </c>
      <c r="AC30" s="18">
        <f t="shared" si="5"/>
        <v>41.154999999999994</v>
      </c>
      <c r="AD30" s="19">
        <f t="shared" si="6"/>
        <v>77.185000000000002</v>
      </c>
      <c r="AE30" s="20">
        <f t="shared" si="7"/>
        <v>52.500000000000007</v>
      </c>
      <c r="AF30" s="21">
        <v>0.2</v>
      </c>
      <c r="AG30" s="21"/>
      <c r="AH30" s="27">
        <v>0.9</v>
      </c>
      <c r="AI30" s="22">
        <f t="shared" si="8"/>
        <v>69.266500000000008</v>
      </c>
    </row>
    <row r="31" spans="1:35" s="23" customFormat="1" ht="13.5" customHeight="1">
      <c r="A31" s="9">
        <v>26</v>
      </c>
      <c r="B31" s="28" t="s">
        <v>81</v>
      </c>
      <c r="C31" s="29" t="s">
        <v>80</v>
      </c>
      <c r="D31" s="28">
        <v>2007</v>
      </c>
      <c r="E31" s="74" t="s">
        <v>69</v>
      </c>
      <c r="F31" s="28" t="s">
        <v>70</v>
      </c>
      <c r="G31" s="28" t="s">
        <v>71</v>
      </c>
      <c r="H31" s="12">
        <v>7.2</v>
      </c>
      <c r="I31" s="12">
        <v>7.5</v>
      </c>
      <c r="J31" s="12">
        <v>7.2</v>
      </c>
      <c r="K31" s="12">
        <v>7.3</v>
      </c>
      <c r="L31" s="11">
        <v>8.8000000000000007</v>
      </c>
      <c r="M31" s="13">
        <v>8.8000000000000007</v>
      </c>
      <c r="N31" s="63">
        <f t="shared" si="0"/>
        <v>14.5</v>
      </c>
      <c r="O31" s="26">
        <f t="shared" si="1"/>
        <v>8.8000000000000007</v>
      </c>
      <c r="P31" s="16"/>
      <c r="Q31" s="17">
        <v>10.81</v>
      </c>
      <c r="R31" s="18">
        <f t="shared" si="2"/>
        <v>34.11</v>
      </c>
      <c r="S31" s="11">
        <v>7.6</v>
      </c>
      <c r="T31" s="12">
        <v>7.9</v>
      </c>
      <c r="U31" s="12">
        <v>7.6</v>
      </c>
      <c r="V31" s="12">
        <v>7.8</v>
      </c>
      <c r="W31" s="11">
        <v>9.1999999999999993</v>
      </c>
      <c r="X31" s="13">
        <v>9.1999999999999993</v>
      </c>
      <c r="Y31" s="14">
        <f t="shared" si="3"/>
        <v>15.400000000000004</v>
      </c>
      <c r="Z31" s="26">
        <f t="shared" si="4"/>
        <v>9.1999999999999993</v>
      </c>
      <c r="AA31" s="16">
        <v>4.5</v>
      </c>
      <c r="AB31" s="17">
        <v>11.99</v>
      </c>
      <c r="AC31" s="18">
        <f t="shared" si="5"/>
        <v>41.09</v>
      </c>
      <c r="AD31" s="19">
        <f t="shared" si="6"/>
        <v>75.2</v>
      </c>
      <c r="AE31" s="20">
        <f t="shared" si="7"/>
        <v>52.4</v>
      </c>
      <c r="AF31" s="21"/>
      <c r="AG31" s="21"/>
      <c r="AH31" s="27">
        <v>0.9</v>
      </c>
      <c r="AI31" s="22">
        <f t="shared" si="8"/>
        <v>67.680000000000007</v>
      </c>
    </row>
    <row r="32" spans="1:35" s="43" customFormat="1" ht="13.5" customHeight="1">
      <c r="A32" s="9">
        <v>27</v>
      </c>
      <c r="B32" s="30" t="s">
        <v>82</v>
      </c>
      <c r="C32" s="30" t="s">
        <v>34</v>
      </c>
      <c r="D32" s="30">
        <v>2004</v>
      </c>
      <c r="E32" s="30" t="s">
        <v>35</v>
      </c>
      <c r="F32" s="30" t="s">
        <v>36</v>
      </c>
      <c r="G32" s="30" t="s">
        <v>37</v>
      </c>
      <c r="H32" s="31">
        <v>8.8000000000000007</v>
      </c>
      <c r="I32" s="31">
        <v>8.9</v>
      </c>
      <c r="J32" s="31">
        <v>8.6999999999999993</v>
      </c>
      <c r="K32" s="31">
        <v>8.8000000000000007</v>
      </c>
      <c r="L32" s="32">
        <v>9.6999999999999993</v>
      </c>
      <c r="M32" s="33">
        <v>9.6999999999999993</v>
      </c>
      <c r="N32" s="34">
        <f t="shared" si="0"/>
        <v>17.600000000000001</v>
      </c>
      <c r="O32" s="35">
        <f t="shared" si="1"/>
        <v>9.6999999999999993</v>
      </c>
      <c r="P32" s="36">
        <v>2.8</v>
      </c>
      <c r="Q32" s="37">
        <v>14.775</v>
      </c>
      <c r="R32" s="38">
        <f t="shared" si="2"/>
        <v>44.875</v>
      </c>
      <c r="S32" s="32">
        <v>3.1</v>
      </c>
      <c r="T32" s="31">
        <v>3.2</v>
      </c>
      <c r="U32" s="31">
        <v>3.2</v>
      </c>
      <c r="V32" s="31">
        <v>3.1</v>
      </c>
      <c r="W32" s="32">
        <v>3.5</v>
      </c>
      <c r="X32" s="33">
        <v>3.5</v>
      </c>
      <c r="Y32" s="34">
        <f t="shared" si="3"/>
        <v>6.3</v>
      </c>
      <c r="Z32" s="35">
        <f t="shared" si="4"/>
        <v>3.5</v>
      </c>
      <c r="AA32" s="36">
        <v>4.4000000000000004</v>
      </c>
      <c r="AB32" s="37">
        <v>5.8049999999999997</v>
      </c>
      <c r="AC32" s="38">
        <f t="shared" si="5"/>
        <v>20.005000000000003</v>
      </c>
      <c r="AD32" s="39">
        <f t="shared" si="6"/>
        <v>64.88</v>
      </c>
      <c r="AE32" s="40">
        <f t="shared" si="7"/>
        <v>44.3</v>
      </c>
      <c r="AF32" s="41">
        <v>0.4</v>
      </c>
      <c r="AG32" s="41"/>
      <c r="AH32" s="41"/>
      <c r="AI32" s="42">
        <f t="shared" si="8"/>
        <v>64.47999999999999</v>
      </c>
    </row>
    <row r="33" spans="1:35" s="23" customFormat="1" ht="13.5" customHeight="1">
      <c r="A33" s="9">
        <v>28</v>
      </c>
      <c r="B33" s="28" t="s">
        <v>83</v>
      </c>
      <c r="C33" s="29" t="s">
        <v>34</v>
      </c>
      <c r="D33" s="28">
        <v>2003</v>
      </c>
      <c r="E33" s="28" t="s">
        <v>73</v>
      </c>
      <c r="F33" s="28" t="s">
        <v>64</v>
      </c>
      <c r="G33" s="28" t="s">
        <v>56</v>
      </c>
      <c r="H33" s="12">
        <v>5.2</v>
      </c>
      <c r="I33" s="12">
        <v>5.3</v>
      </c>
      <c r="J33" s="12">
        <v>4.9000000000000004</v>
      </c>
      <c r="K33" s="12">
        <v>4.9000000000000004</v>
      </c>
      <c r="L33" s="11">
        <v>5.5</v>
      </c>
      <c r="M33" s="13">
        <v>5.4</v>
      </c>
      <c r="N33" s="63">
        <f t="shared" si="0"/>
        <v>10.100000000000001</v>
      </c>
      <c r="O33" s="26">
        <f t="shared" si="1"/>
        <v>5.45</v>
      </c>
      <c r="P33" s="16">
        <v>0.6</v>
      </c>
      <c r="Q33" s="17">
        <v>9.2200000000000006</v>
      </c>
      <c r="R33" s="18">
        <f t="shared" si="2"/>
        <v>25.370000000000005</v>
      </c>
      <c r="S33" s="11">
        <v>6.5</v>
      </c>
      <c r="T33" s="12">
        <v>6.5</v>
      </c>
      <c r="U33" s="12">
        <v>6.2</v>
      </c>
      <c r="V33" s="12">
        <v>6.5</v>
      </c>
      <c r="W33" s="11">
        <v>7</v>
      </c>
      <c r="X33" s="13">
        <v>7.3</v>
      </c>
      <c r="Y33" s="14">
        <f t="shared" si="3"/>
        <v>13</v>
      </c>
      <c r="Z33" s="26">
        <f t="shared" si="4"/>
        <v>7.15</v>
      </c>
      <c r="AA33" s="16">
        <v>4.8</v>
      </c>
      <c r="AB33" s="17">
        <v>13.275</v>
      </c>
      <c r="AC33" s="18">
        <f t="shared" si="5"/>
        <v>38.225000000000001</v>
      </c>
      <c r="AD33" s="19">
        <f t="shared" si="6"/>
        <v>63.595000000000006</v>
      </c>
      <c r="AE33" s="20">
        <f t="shared" si="7"/>
        <v>41.100000000000009</v>
      </c>
      <c r="AF33" s="21"/>
      <c r="AG33" s="21"/>
      <c r="AH33" s="21"/>
      <c r="AI33" s="22">
        <f t="shared" si="8"/>
        <v>63.595000000000006</v>
      </c>
    </row>
    <row r="34" spans="1:35" s="23" customFormat="1" ht="13.5" customHeight="1">
      <c r="A34" s="9">
        <v>29</v>
      </c>
      <c r="B34" s="28" t="s">
        <v>84</v>
      </c>
      <c r="C34" s="29" t="s">
        <v>68</v>
      </c>
      <c r="D34" s="28">
        <v>2004</v>
      </c>
      <c r="E34" s="28" t="s">
        <v>69</v>
      </c>
      <c r="F34" s="28" t="s">
        <v>70</v>
      </c>
      <c r="G34" s="28" t="s">
        <v>71</v>
      </c>
      <c r="H34" s="72">
        <v>5.9</v>
      </c>
      <c r="I34" s="12">
        <v>5.7</v>
      </c>
      <c r="J34" s="12">
        <v>5.8</v>
      </c>
      <c r="K34" s="12">
        <v>6</v>
      </c>
      <c r="L34" s="11">
        <v>7.4</v>
      </c>
      <c r="M34" s="13">
        <v>7.3</v>
      </c>
      <c r="N34" s="14">
        <f t="shared" si="0"/>
        <v>11.700000000000003</v>
      </c>
      <c r="O34" s="26">
        <f t="shared" si="1"/>
        <v>7.35</v>
      </c>
      <c r="P34" s="16"/>
      <c r="Q34" s="17">
        <v>9.31</v>
      </c>
      <c r="R34" s="18">
        <f t="shared" si="2"/>
        <v>28.360000000000007</v>
      </c>
      <c r="S34" s="11">
        <v>7</v>
      </c>
      <c r="T34" s="12">
        <v>7</v>
      </c>
      <c r="U34" s="12">
        <v>7</v>
      </c>
      <c r="V34" s="12">
        <v>7.1</v>
      </c>
      <c r="W34" s="11">
        <v>9</v>
      </c>
      <c r="X34" s="13">
        <v>9.1999999999999993</v>
      </c>
      <c r="Y34" s="14">
        <f t="shared" si="3"/>
        <v>14.000000000000002</v>
      </c>
      <c r="Z34" s="26">
        <f t="shared" si="4"/>
        <v>9.1</v>
      </c>
      <c r="AA34" s="16">
        <v>3.8</v>
      </c>
      <c r="AB34" s="17">
        <v>11.38</v>
      </c>
      <c r="AC34" s="18">
        <f t="shared" si="5"/>
        <v>38.28</v>
      </c>
      <c r="AD34" s="19">
        <f t="shared" si="6"/>
        <v>66.640000000000015</v>
      </c>
      <c r="AE34" s="20">
        <f t="shared" si="7"/>
        <v>45.95000000000001</v>
      </c>
      <c r="AF34" s="21"/>
      <c r="AG34" s="21"/>
      <c r="AH34" s="27">
        <v>0.95</v>
      </c>
      <c r="AI34" s="22">
        <f t="shared" si="8"/>
        <v>63.308000000000014</v>
      </c>
    </row>
    <row r="35" spans="1:35" s="43" customFormat="1" ht="13.5" customHeight="1">
      <c r="A35" s="9">
        <v>30</v>
      </c>
      <c r="B35" s="82" t="s">
        <v>85</v>
      </c>
      <c r="C35" s="95" t="s">
        <v>80</v>
      </c>
      <c r="D35" s="82">
        <v>2007</v>
      </c>
      <c r="E35" s="82" t="s">
        <v>42</v>
      </c>
      <c r="F35" s="82" t="s">
        <v>36</v>
      </c>
      <c r="G35" s="82" t="s">
        <v>47</v>
      </c>
      <c r="H35" s="31">
        <v>6.6</v>
      </c>
      <c r="I35" s="31">
        <v>5.8</v>
      </c>
      <c r="J35" s="31">
        <v>5.8</v>
      </c>
      <c r="K35" s="31">
        <v>6.5</v>
      </c>
      <c r="L35" s="32">
        <v>8.5</v>
      </c>
      <c r="M35" s="33">
        <v>8.5</v>
      </c>
      <c r="N35" s="83">
        <f t="shared" si="0"/>
        <v>12.299999999999999</v>
      </c>
      <c r="O35" s="35">
        <f t="shared" si="1"/>
        <v>8.5</v>
      </c>
      <c r="P35" s="36"/>
      <c r="Q35" s="37">
        <v>9.8650000000000002</v>
      </c>
      <c r="R35" s="38">
        <f t="shared" si="2"/>
        <v>30.664999999999999</v>
      </c>
      <c r="S35" s="32">
        <v>7.2</v>
      </c>
      <c r="T35" s="31">
        <v>6.8</v>
      </c>
      <c r="U35" s="31">
        <v>7.2</v>
      </c>
      <c r="V35" s="31">
        <v>6.9</v>
      </c>
      <c r="W35" s="32">
        <v>9.3000000000000007</v>
      </c>
      <c r="X35" s="33">
        <v>9.4</v>
      </c>
      <c r="Y35" s="34">
        <f t="shared" si="3"/>
        <v>14.100000000000001</v>
      </c>
      <c r="Z35" s="35">
        <f t="shared" si="4"/>
        <v>9.3500000000000014</v>
      </c>
      <c r="AA35" s="36">
        <v>4.0999999999999996</v>
      </c>
      <c r="AB35" s="37">
        <v>10.994999999999999</v>
      </c>
      <c r="AC35" s="38">
        <f t="shared" si="5"/>
        <v>38.545000000000002</v>
      </c>
      <c r="AD35" s="39">
        <f t="shared" si="6"/>
        <v>69.210000000000008</v>
      </c>
      <c r="AE35" s="40">
        <f t="shared" si="7"/>
        <v>48.350000000000009</v>
      </c>
      <c r="AF35" s="41"/>
      <c r="AG35" s="41"/>
      <c r="AH35" s="84">
        <v>0.9</v>
      </c>
      <c r="AI35" s="42">
        <f t="shared" si="8"/>
        <v>62.289000000000009</v>
      </c>
    </row>
    <row r="36" spans="1:35" s="23" customFormat="1" ht="13.5" customHeight="1">
      <c r="A36" s="9">
        <v>31</v>
      </c>
      <c r="B36" s="28" t="s">
        <v>86</v>
      </c>
      <c r="C36" s="29" t="s">
        <v>66</v>
      </c>
      <c r="D36" s="28">
        <v>2006</v>
      </c>
      <c r="E36" s="28" t="s">
        <v>73</v>
      </c>
      <c r="F36" s="28" t="s">
        <v>64</v>
      </c>
      <c r="G36" s="28" t="s">
        <v>56</v>
      </c>
      <c r="H36" s="12">
        <v>4.7</v>
      </c>
      <c r="I36" s="12">
        <v>5</v>
      </c>
      <c r="J36" s="12">
        <v>4.7</v>
      </c>
      <c r="K36" s="12">
        <v>4.7</v>
      </c>
      <c r="L36" s="11">
        <v>5.8</v>
      </c>
      <c r="M36" s="13">
        <v>5.7</v>
      </c>
      <c r="N36" s="14">
        <f t="shared" si="0"/>
        <v>9.3999999999999986</v>
      </c>
      <c r="O36" s="26">
        <f t="shared" si="1"/>
        <v>5.75</v>
      </c>
      <c r="P36" s="16"/>
      <c r="Q36" s="17">
        <v>7.51</v>
      </c>
      <c r="R36" s="18">
        <f t="shared" si="2"/>
        <v>22.659999999999997</v>
      </c>
      <c r="S36" s="11">
        <v>7</v>
      </c>
      <c r="T36" s="12">
        <v>7</v>
      </c>
      <c r="U36" s="12">
        <v>6.9</v>
      </c>
      <c r="V36" s="12">
        <v>6.6</v>
      </c>
      <c r="W36" s="11">
        <v>9.4</v>
      </c>
      <c r="X36" s="13">
        <v>9.3000000000000007</v>
      </c>
      <c r="Y36" s="14">
        <f t="shared" si="3"/>
        <v>13.899999999999999</v>
      </c>
      <c r="Z36" s="26">
        <f t="shared" si="4"/>
        <v>9.3500000000000014</v>
      </c>
      <c r="AA36" s="16">
        <v>6.5</v>
      </c>
      <c r="AB36" s="17">
        <v>12.29</v>
      </c>
      <c r="AC36" s="18">
        <f t="shared" si="5"/>
        <v>42.04</v>
      </c>
      <c r="AD36" s="19">
        <f t="shared" si="6"/>
        <v>64.699999999999989</v>
      </c>
      <c r="AE36" s="20">
        <f t="shared" si="7"/>
        <v>44.899999999999991</v>
      </c>
      <c r="AF36" s="21">
        <v>0.2</v>
      </c>
      <c r="AG36" s="21"/>
      <c r="AH36" s="27">
        <v>0.95</v>
      </c>
      <c r="AI36" s="22">
        <f t="shared" si="8"/>
        <v>61.264999999999986</v>
      </c>
    </row>
    <row r="37" spans="1:35" s="43" customFormat="1" ht="13.5" customHeight="1">
      <c r="A37" s="9">
        <v>32</v>
      </c>
      <c r="B37" s="96" t="s">
        <v>87</v>
      </c>
      <c r="C37" s="95" t="s">
        <v>80</v>
      </c>
      <c r="D37" s="82">
        <v>2006</v>
      </c>
      <c r="E37" s="97" t="s">
        <v>42</v>
      </c>
      <c r="F37" s="30" t="s">
        <v>36</v>
      </c>
      <c r="G37" s="30" t="s">
        <v>47</v>
      </c>
      <c r="H37" s="31">
        <v>6.2</v>
      </c>
      <c r="I37" s="31">
        <v>5.9</v>
      </c>
      <c r="J37" s="31">
        <v>6.2</v>
      </c>
      <c r="K37" s="31">
        <v>5.8</v>
      </c>
      <c r="L37" s="32">
        <v>8.1999999999999993</v>
      </c>
      <c r="M37" s="33">
        <v>8.5</v>
      </c>
      <c r="N37" s="83">
        <f t="shared" si="0"/>
        <v>12.100000000000001</v>
      </c>
      <c r="O37" s="35">
        <f t="shared" si="1"/>
        <v>8.35</v>
      </c>
      <c r="P37" s="36"/>
      <c r="Q37" s="37">
        <v>9.49</v>
      </c>
      <c r="R37" s="38">
        <f t="shared" si="2"/>
        <v>29.940000000000005</v>
      </c>
      <c r="S37" s="32">
        <v>6.4</v>
      </c>
      <c r="T37" s="31">
        <v>6.3</v>
      </c>
      <c r="U37" s="31">
        <v>6.2</v>
      </c>
      <c r="V37" s="31">
        <v>6.2</v>
      </c>
      <c r="W37" s="32">
        <v>9.1999999999999993</v>
      </c>
      <c r="X37" s="33">
        <v>9.3000000000000007</v>
      </c>
      <c r="Y37" s="34">
        <f t="shared" si="3"/>
        <v>12.499999999999998</v>
      </c>
      <c r="Z37" s="35">
        <f t="shared" si="4"/>
        <v>9.25</v>
      </c>
      <c r="AA37" s="36">
        <v>3.5</v>
      </c>
      <c r="AB37" s="37">
        <v>11.085000000000001</v>
      </c>
      <c r="AC37" s="38">
        <f t="shared" si="5"/>
        <v>36.335000000000001</v>
      </c>
      <c r="AD37" s="39">
        <f t="shared" si="6"/>
        <v>66.275000000000006</v>
      </c>
      <c r="AE37" s="40">
        <f t="shared" si="7"/>
        <v>45.7</v>
      </c>
      <c r="AF37" s="41"/>
      <c r="AG37" s="41"/>
      <c r="AH37" s="41">
        <v>0.9</v>
      </c>
      <c r="AI37" s="42">
        <f t="shared" si="8"/>
        <v>59.647500000000008</v>
      </c>
    </row>
    <row r="38" spans="1:35" s="23" customFormat="1" ht="13.5" customHeight="1">
      <c r="A38" s="9">
        <v>33</v>
      </c>
      <c r="B38" s="28" t="s">
        <v>88</v>
      </c>
      <c r="C38" s="29" t="s">
        <v>89</v>
      </c>
      <c r="D38" s="28">
        <v>2006</v>
      </c>
      <c r="E38" s="74" t="s">
        <v>59</v>
      </c>
      <c r="F38" s="28" t="s">
        <v>36</v>
      </c>
      <c r="G38" s="28" t="s">
        <v>60</v>
      </c>
      <c r="H38" s="12">
        <v>6.9</v>
      </c>
      <c r="I38" s="12">
        <v>7.1</v>
      </c>
      <c r="J38" s="12">
        <v>6.8</v>
      </c>
      <c r="K38" s="12">
        <v>6.8</v>
      </c>
      <c r="L38" s="11">
        <v>8.3000000000000007</v>
      </c>
      <c r="M38" s="13">
        <v>8.5</v>
      </c>
      <c r="N38" s="14">
        <f t="shared" si="0"/>
        <v>13.700000000000001</v>
      </c>
      <c r="O38" s="26">
        <f t="shared" si="1"/>
        <v>8.4</v>
      </c>
      <c r="P38" s="16"/>
      <c r="Q38" s="17">
        <v>9.8650000000000002</v>
      </c>
      <c r="R38" s="18">
        <f t="shared" si="2"/>
        <v>31.965000000000003</v>
      </c>
      <c r="S38" s="11">
        <v>5.6</v>
      </c>
      <c r="T38" s="12">
        <v>5.8</v>
      </c>
      <c r="U38" s="12">
        <v>5.4</v>
      </c>
      <c r="V38" s="12">
        <v>5.2</v>
      </c>
      <c r="W38" s="11">
        <v>8.6</v>
      </c>
      <c r="X38" s="13">
        <v>8.4</v>
      </c>
      <c r="Y38" s="14">
        <f t="shared" si="3"/>
        <v>10.999999999999996</v>
      </c>
      <c r="Z38" s="26">
        <f t="shared" si="4"/>
        <v>8.5</v>
      </c>
      <c r="AA38" s="16">
        <v>3.7</v>
      </c>
      <c r="AB38" s="17">
        <v>9.7249999999999996</v>
      </c>
      <c r="AC38" s="18">
        <f t="shared" si="5"/>
        <v>32.924999999999997</v>
      </c>
      <c r="AD38" s="19">
        <f t="shared" si="6"/>
        <v>64.89</v>
      </c>
      <c r="AE38" s="20">
        <f t="shared" si="7"/>
        <v>45.3</v>
      </c>
      <c r="AF38" s="21"/>
      <c r="AG38" s="21"/>
      <c r="AH38" s="27">
        <v>0.9</v>
      </c>
      <c r="AI38" s="22">
        <f t="shared" si="8"/>
        <v>58.401000000000003</v>
      </c>
    </row>
    <row r="39" spans="1:35" s="23" customFormat="1" ht="13.5" customHeight="1">
      <c r="A39" s="9">
        <v>34</v>
      </c>
      <c r="B39" s="70" t="s">
        <v>90</v>
      </c>
      <c r="C39" s="70" t="s">
        <v>80</v>
      </c>
      <c r="D39" s="70">
        <v>2005</v>
      </c>
      <c r="E39" s="85" t="s">
        <v>55</v>
      </c>
      <c r="F39" s="10" t="s">
        <v>36</v>
      </c>
      <c r="G39" s="28" t="s">
        <v>56</v>
      </c>
      <c r="H39" s="12">
        <v>5.2</v>
      </c>
      <c r="I39" s="12">
        <v>5.2</v>
      </c>
      <c r="J39" s="12">
        <v>5.3</v>
      </c>
      <c r="K39" s="12">
        <v>5.2</v>
      </c>
      <c r="L39" s="11">
        <v>7.5</v>
      </c>
      <c r="M39" s="13">
        <v>7.5</v>
      </c>
      <c r="N39" s="63">
        <f t="shared" si="0"/>
        <v>10.399999999999999</v>
      </c>
      <c r="O39" s="26">
        <f t="shared" si="1"/>
        <v>7.5</v>
      </c>
      <c r="P39" s="16"/>
      <c r="Q39" s="17">
        <v>10.305</v>
      </c>
      <c r="R39" s="18">
        <f t="shared" si="2"/>
        <v>28.204999999999998</v>
      </c>
      <c r="S39" s="11">
        <v>5.2</v>
      </c>
      <c r="T39" s="12">
        <v>5.7</v>
      </c>
      <c r="U39" s="12">
        <v>5.5</v>
      </c>
      <c r="V39" s="12">
        <v>5.6</v>
      </c>
      <c r="W39" s="11">
        <v>8</v>
      </c>
      <c r="X39" s="13">
        <v>7.9</v>
      </c>
      <c r="Y39" s="14">
        <f t="shared" si="3"/>
        <v>11.100000000000001</v>
      </c>
      <c r="Z39" s="26">
        <f t="shared" si="4"/>
        <v>7.95</v>
      </c>
      <c r="AA39" s="16">
        <v>4.5999999999999996</v>
      </c>
      <c r="AB39" s="17">
        <v>11.435</v>
      </c>
      <c r="AC39" s="18">
        <f t="shared" si="5"/>
        <v>35.085000000000001</v>
      </c>
      <c r="AD39" s="19">
        <f t="shared" si="6"/>
        <v>63.29</v>
      </c>
      <c r="AE39" s="20">
        <f t="shared" si="7"/>
        <v>41.55</v>
      </c>
      <c r="AF39" s="21"/>
      <c r="AG39" s="21"/>
      <c r="AH39" s="27">
        <v>0.9</v>
      </c>
      <c r="AI39" s="22">
        <f t="shared" si="8"/>
        <v>56.960999999999999</v>
      </c>
    </row>
    <row r="40" spans="1:35" s="43" customFormat="1" ht="13.5" customHeight="1">
      <c r="A40" s="9">
        <v>35</v>
      </c>
      <c r="B40" s="82" t="s">
        <v>91</v>
      </c>
      <c r="C40" s="95" t="s">
        <v>80</v>
      </c>
      <c r="D40" s="82">
        <v>2005</v>
      </c>
      <c r="E40" s="98" t="s">
        <v>42</v>
      </c>
      <c r="F40" s="82" t="s">
        <v>36</v>
      </c>
      <c r="G40" s="82" t="s">
        <v>47</v>
      </c>
      <c r="H40" s="31">
        <v>6.9</v>
      </c>
      <c r="I40" s="31">
        <v>6.1</v>
      </c>
      <c r="J40" s="31">
        <v>6.5</v>
      </c>
      <c r="K40" s="31">
        <v>6.7</v>
      </c>
      <c r="L40" s="32">
        <v>9</v>
      </c>
      <c r="M40" s="33">
        <v>8.6</v>
      </c>
      <c r="N40" s="34">
        <f t="shared" si="0"/>
        <v>13.200000000000001</v>
      </c>
      <c r="O40" s="35">
        <f t="shared" si="1"/>
        <v>8.8000000000000007</v>
      </c>
      <c r="P40" s="36"/>
      <c r="Q40" s="37">
        <v>9.7750000000000004</v>
      </c>
      <c r="R40" s="38">
        <f t="shared" si="2"/>
        <v>31.774999999999999</v>
      </c>
      <c r="S40" s="32">
        <v>7.1</v>
      </c>
      <c r="T40" s="31">
        <v>6.5</v>
      </c>
      <c r="U40" s="31">
        <v>6.7</v>
      </c>
      <c r="V40" s="31" t="s">
        <v>92</v>
      </c>
      <c r="W40" s="32">
        <v>9.1</v>
      </c>
      <c r="X40" s="33">
        <v>9.1999999999999993</v>
      </c>
      <c r="Y40" s="34">
        <f t="shared" si="3"/>
        <v>6.7000000000000011</v>
      </c>
      <c r="Z40" s="35">
        <f t="shared" si="4"/>
        <v>9.1499999999999986</v>
      </c>
      <c r="AA40" s="36">
        <v>4.0999999999999996</v>
      </c>
      <c r="AB40" s="37">
        <v>10.914999999999999</v>
      </c>
      <c r="AC40" s="38">
        <f t="shared" si="5"/>
        <v>30.864999999999998</v>
      </c>
      <c r="AD40" s="39">
        <f t="shared" si="6"/>
        <v>62.64</v>
      </c>
      <c r="AE40" s="40">
        <f t="shared" si="7"/>
        <v>41.95</v>
      </c>
      <c r="AF40" s="41"/>
      <c r="AG40" s="41"/>
      <c r="AH40" s="84">
        <v>0.9</v>
      </c>
      <c r="AI40" s="42">
        <f t="shared" si="8"/>
        <v>56.376000000000005</v>
      </c>
    </row>
    <row r="41" spans="1:35" s="43" customFormat="1" ht="13.5" customHeight="1">
      <c r="A41" s="9">
        <v>36</v>
      </c>
      <c r="B41" s="81" t="s">
        <v>93</v>
      </c>
      <c r="C41" s="99" t="s">
        <v>80</v>
      </c>
      <c r="D41" s="30">
        <v>2007</v>
      </c>
      <c r="E41" s="97" t="s">
        <v>42</v>
      </c>
      <c r="F41" s="30" t="s">
        <v>36</v>
      </c>
      <c r="G41" s="82" t="s">
        <v>47</v>
      </c>
      <c r="H41" s="31">
        <v>0.7</v>
      </c>
      <c r="I41" s="31">
        <v>0.7</v>
      </c>
      <c r="J41" s="31">
        <v>0.7</v>
      </c>
      <c r="K41" s="31">
        <v>0.7</v>
      </c>
      <c r="L41" s="32">
        <v>1</v>
      </c>
      <c r="M41" s="33">
        <v>0.9</v>
      </c>
      <c r="N41" s="34">
        <f t="shared" si="0"/>
        <v>1.3999999999999997</v>
      </c>
      <c r="O41" s="35">
        <f t="shared" si="1"/>
        <v>0.95</v>
      </c>
      <c r="P41" s="36"/>
      <c r="Q41" s="37">
        <v>1.155</v>
      </c>
      <c r="R41" s="38">
        <f t="shared" si="2"/>
        <v>3.5049999999999999</v>
      </c>
      <c r="S41" s="32">
        <v>2.4</v>
      </c>
      <c r="T41" s="31">
        <v>2.2000000000000002</v>
      </c>
      <c r="U41" s="31">
        <v>2</v>
      </c>
      <c r="V41" s="31">
        <v>2.6</v>
      </c>
      <c r="W41" s="32">
        <v>3.4</v>
      </c>
      <c r="X41" s="33">
        <v>3.5</v>
      </c>
      <c r="Y41" s="34">
        <f t="shared" si="3"/>
        <v>4.5999999999999996</v>
      </c>
      <c r="Z41" s="35">
        <f t="shared" si="4"/>
        <v>3.45</v>
      </c>
      <c r="AA41" s="36">
        <v>1.8</v>
      </c>
      <c r="AB41" s="37">
        <v>3.875</v>
      </c>
      <c r="AC41" s="38">
        <f t="shared" si="5"/>
        <v>13.725000000000001</v>
      </c>
      <c r="AD41" s="39">
        <f t="shared" si="6"/>
        <v>17.23</v>
      </c>
      <c r="AE41" s="40">
        <f t="shared" si="7"/>
        <v>12.2</v>
      </c>
      <c r="AF41" s="41"/>
      <c r="AG41" s="41"/>
      <c r="AH41" s="84">
        <v>0.9</v>
      </c>
      <c r="AI41" s="42">
        <f t="shared" si="8"/>
        <v>15.507000000000001</v>
      </c>
    </row>
    <row r="42" spans="1:35" s="108" customFormat="1" ht="11.25" customHeight="1">
      <c r="A42" s="100"/>
      <c r="B42" s="101"/>
      <c r="C42" s="102"/>
      <c r="D42" s="102"/>
      <c r="E42" s="102"/>
      <c r="F42" s="102"/>
      <c r="G42" s="101"/>
      <c r="H42" s="103"/>
      <c r="I42" s="103"/>
      <c r="J42" s="103"/>
      <c r="K42" s="103"/>
      <c r="L42" s="103"/>
      <c r="M42" s="103"/>
      <c r="N42" s="103"/>
      <c r="O42" s="103"/>
      <c r="P42" s="104"/>
      <c r="Q42" s="105"/>
      <c r="R42" s="106"/>
      <c r="S42" s="103"/>
      <c r="T42" s="103"/>
      <c r="U42" s="103"/>
      <c r="V42" s="103"/>
      <c r="W42" s="103"/>
      <c r="X42" s="103"/>
      <c r="Y42" s="103"/>
      <c r="Z42" s="103"/>
      <c r="AA42" s="104"/>
      <c r="AB42" s="105"/>
      <c r="AC42" s="106"/>
      <c r="AD42" s="106"/>
      <c r="AE42" s="106"/>
      <c r="AF42" s="103"/>
      <c r="AG42" s="103"/>
      <c r="AH42" s="103"/>
      <c r="AI42" s="107"/>
    </row>
    <row r="43" spans="1:35" s="108" customFormat="1" ht="11.25" customHeight="1">
      <c r="A43" s="100"/>
      <c r="B43" s="101"/>
      <c r="C43" s="102"/>
      <c r="D43" s="102"/>
      <c r="E43" s="102"/>
      <c r="F43" s="102"/>
      <c r="G43" s="101"/>
      <c r="H43" s="103"/>
      <c r="I43" s="103"/>
      <c r="J43" s="103"/>
      <c r="K43" s="103"/>
      <c r="L43" s="103"/>
      <c r="M43" s="103"/>
      <c r="N43" s="103"/>
      <c r="O43" s="103"/>
      <c r="P43" s="104"/>
      <c r="Q43" s="105"/>
      <c r="R43" s="106"/>
      <c r="S43" s="103"/>
      <c r="T43" s="103"/>
      <c r="U43" s="103"/>
      <c r="V43" s="103"/>
      <c r="W43" s="103"/>
      <c r="X43" s="103"/>
      <c r="Y43" s="103"/>
      <c r="Z43" s="103"/>
      <c r="AA43" s="104"/>
      <c r="AB43" s="105"/>
      <c r="AC43" s="106"/>
      <c r="AD43" s="106"/>
      <c r="AE43" s="106"/>
      <c r="AF43" s="103"/>
      <c r="AG43" s="103"/>
      <c r="AH43" s="103"/>
      <c r="AI43" s="107"/>
    </row>
    <row r="44" spans="1:35" s="117" customFormat="1" ht="12.6" customHeight="1">
      <c r="A44" s="109"/>
      <c r="B44" s="110"/>
      <c r="C44" s="110"/>
      <c r="D44" s="111"/>
      <c r="E44" s="111"/>
      <c r="F44" s="112"/>
      <c r="G44" s="110"/>
      <c r="H44" s="113"/>
      <c r="I44" s="113"/>
      <c r="J44" s="113"/>
      <c r="K44" s="113"/>
      <c r="L44" s="113"/>
      <c r="M44" s="113"/>
      <c r="N44" s="113"/>
      <c r="O44" s="113"/>
      <c r="P44" s="114"/>
      <c r="Q44" s="114"/>
      <c r="R44" s="114"/>
      <c r="S44" s="113"/>
      <c r="T44" s="113"/>
      <c r="U44" s="113"/>
      <c r="V44" s="113"/>
      <c r="W44" s="113"/>
      <c r="X44" s="113"/>
      <c r="Y44" s="113"/>
      <c r="Z44" s="113"/>
      <c r="AA44" s="114"/>
      <c r="AB44" s="114"/>
      <c r="AC44" s="114"/>
      <c r="AD44" s="114"/>
      <c r="AE44" s="114"/>
      <c r="AF44" s="115"/>
      <c r="AG44" s="115"/>
      <c r="AH44" s="115"/>
      <c r="AI44" s="116"/>
    </row>
    <row r="45" spans="1:35" s="1" customFormat="1" ht="12.6" customHeight="1">
      <c r="A45" s="617" t="s">
        <v>94</v>
      </c>
      <c r="B45" s="617"/>
      <c r="C45" s="118"/>
      <c r="D45" s="618" t="s">
        <v>2</v>
      </c>
      <c r="E45" s="618"/>
      <c r="F45" s="619" t="s">
        <v>95</v>
      </c>
      <c r="G45" s="619"/>
      <c r="H45" s="619"/>
      <c r="I45" s="619"/>
      <c r="J45" s="619"/>
      <c r="K45" s="619"/>
      <c r="M45" s="119"/>
      <c r="N45" s="119" t="s">
        <v>96</v>
      </c>
      <c r="P45" s="120"/>
      <c r="Q45" s="120"/>
      <c r="R45" s="120"/>
      <c r="S45" s="620"/>
      <c r="T45" s="620"/>
      <c r="U45" s="620"/>
      <c r="V45" s="620"/>
      <c r="W45" s="620"/>
      <c r="X45" s="620"/>
      <c r="Y45" s="621" t="s">
        <v>97</v>
      </c>
      <c r="Z45" s="622"/>
      <c r="AA45" s="622"/>
      <c r="AB45" s="622"/>
      <c r="AC45" s="120"/>
      <c r="AD45" s="120"/>
      <c r="AE45" s="120"/>
      <c r="AF45" s="121"/>
      <c r="AG45" s="121"/>
      <c r="AH45" s="121"/>
      <c r="AI45" s="121"/>
    </row>
    <row r="46" spans="1:35" s="126" customFormat="1" ht="15">
      <c r="A46" s="122"/>
      <c r="B46" s="123"/>
      <c r="C46" s="123"/>
      <c r="D46" s="123"/>
      <c r="E46" s="123"/>
      <c r="F46" s="124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5"/>
      <c r="AG46" s="125"/>
      <c r="AH46" s="125"/>
      <c r="AI46" s="123"/>
    </row>
    <row r="47" spans="1:35" s="126" customFormat="1" ht="15">
      <c r="A47" s="127"/>
      <c r="B47" s="123"/>
      <c r="C47" s="123"/>
      <c r="D47" s="123"/>
      <c r="E47" s="123"/>
      <c r="F47" s="124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5"/>
      <c r="AG47" s="125"/>
      <c r="AH47" s="125"/>
      <c r="AI47" s="123"/>
    </row>
    <row r="48" spans="1:35" s="126" customFormat="1" ht="15">
      <c r="A48" s="127"/>
      <c r="B48" s="128"/>
      <c r="C48" s="128"/>
      <c r="D48" s="128"/>
      <c r="E48" s="128"/>
      <c r="F48" s="129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30"/>
      <c r="AG48" s="130"/>
      <c r="AH48" s="130"/>
      <c r="AI48" s="128"/>
    </row>
    <row r="49" spans="1:35" s="126" customFormat="1" ht="15">
      <c r="A49" s="127"/>
      <c r="B49" s="128"/>
      <c r="C49" s="128"/>
      <c r="D49" s="128"/>
      <c r="E49" s="128"/>
      <c r="F49" s="129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30"/>
      <c r="AG49" s="130"/>
      <c r="AH49" s="130"/>
      <c r="AI49" s="128"/>
    </row>
    <row r="50" spans="1:35" s="126" customFormat="1" ht="15">
      <c r="A50" s="127"/>
      <c r="B50" s="128"/>
      <c r="C50" s="128"/>
      <c r="D50" s="128"/>
      <c r="E50" s="128"/>
      <c r="F50" s="129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30"/>
      <c r="AG50" s="130"/>
      <c r="AH50" s="130"/>
      <c r="AI50" s="128"/>
    </row>
    <row r="51" spans="1:35" s="126" customFormat="1" ht="15">
      <c r="A51" s="127"/>
      <c r="B51" s="128"/>
      <c r="C51" s="128"/>
      <c r="D51" s="128"/>
      <c r="E51" s="128"/>
      <c r="F51" s="129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30"/>
      <c r="AG51" s="130"/>
      <c r="AH51" s="130"/>
      <c r="AI51" s="128"/>
    </row>
    <row r="52" spans="1:35" s="126" customFormat="1" ht="15">
      <c r="A52" s="127"/>
      <c r="B52" s="128"/>
      <c r="C52" s="128"/>
      <c r="D52" s="128"/>
      <c r="E52" s="128"/>
      <c r="F52" s="129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30"/>
      <c r="AG52" s="130"/>
      <c r="AH52" s="130"/>
      <c r="AI52" s="128"/>
    </row>
    <row r="53" spans="1:35" s="126" customFormat="1" ht="15">
      <c r="A53" s="127"/>
      <c r="B53" s="128"/>
      <c r="C53" s="128"/>
      <c r="D53" s="128"/>
      <c r="E53" s="128"/>
      <c r="F53" s="129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30"/>
      <c r="AG53" s="130"/>
      <c r="AH53" s="130"/>
      <c r="AI53" s="128"/>
    </row>
    <row r="54" spans="1:35" s="126" customFormat="1" ht="15">
      <c r="A54" s="127"/>
      <c r="B54" s="128"/>
      <c r="C54" s="128"/>
      <c r="D54" s="128"/>
      <c r="E54" s="128"/>
      <c r="F54" s="129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30"/>
      <c r="AG54" s="130"/>
      <c r="AH54" s="130"/>
      <c r="AI54" s="128"/>
    </row>
    <row r="55" spans="1:35" s="126" customFormat="1" ht="15">
      <c r="A55" s="127"/>
      <c r="B55" s="128"/>
      <c r="C55" s="128"/>
      <c r="D55" s="128"/>
      <c r="E55" s="128"/>
      <c r="F55" s="129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30"/>
      <c r="AG55" s="130"/>
      <c r="AH55" s="130"/>
      <c r="AI55" s="128"/>
    </row>
    <row r="56" spans="1:35" s="126" customFormat="1" ht="15">
      <c r="A56" s="127"/>
      <c r="B56" s="128"/>
      <c r="C56" s="128"/>
      <c r="D56" s="128"/>
      <c r="E56" s="128"/>
      <c r="F56" s="129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30"/>
      <c r="AG56" s="130"/>
      <c r="AH56" s="130"/>
      <c r="AI56" s="128"/>
    </row>
    <row r="57" spans="1:35" s="126" customFormat="1" ht="15">
      <c r="A57" s="127"/>
      <c r="B57" s="128"/>
      <c r="C57" s="128"/>
      <c r="D57" s="128"/>
      <c r="E57" s="128"/>
      <c r="F57" s="129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30"/>
      <c r="AG57" s="130"/>
      <c r="AH57" s="130"/>
      <c r="AI57" s="128"/>
    </row>
    <row r="58" spans="1:35" s="126" customFormat="1" ht="15">
      <c r="A58" s="127"/>
      <c r="B58" s="128"/>
      <c r="C58" s="128"/>
      <c r="D58" s="128"/>
      <c r="E58" s="128"/>
      <c r="F58" s="129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30"/>
      <c r="AG58" s="130"/>
      <c r="AH58" s="130"/>
      <c r="AI58" s="128"/>
    </row>
    <row r="59" spans="1:35" s="126" customFormat="1" ht="15">
      <c r="A59" s="127"/>
      <c r="B59" s="128"/>
      <c r="C59" s="128"/>
      <c r="D59" s="128"/>
      <c r="E59" s="128"/>
      <c r="F59" s="129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30"/>
      <c r="AG59" s="130"/>
      <c r="AH59" s="130"/>
      <c r="AI59" s="128"/>
    </row>
    <row r="60" spans="1:35" s="126" customFormat="1" ht="15">
      <c r="A60" s="127"/>
      <c r="B60" s="128"/>
      <c r="C60" s="128"/>
      <c r="D60" s="128"/>
      <c r="E60" s="128"/>
      <c r="F60" s="129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30"/>
      <c r="AG60" s="130"/>
      <c r="AH60" s="130"/>
      <c r="AI60" s="128"/>
    </row>
    <row r="61" spans="1:35" s="126" customFormat="1" ht="15">
      <c r="A61" s="127"/>
      <c r="B61" s="128"/>
      <c r="C61" s="128"/>
      <c r="D61" s="128"/>
      <c r="E61" s="128"/>
      <c r="F61" s="129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30"/>
      <c r="AG61" s="130"/>
      <c r="AH61" s="130"/>
      <c r="AI61" s="128"/>
    </row>
    <row r="62" spans="1:35" s="126" customFormat="1" ht="15">
      <c r="A62" s="127"/>
      <c r="B62" s="128"/>
      <c r="C62" s="128"/>
      <c r="D62" s="128"/>
      <c r="E62" s="128"/>
      <c r="F62" s="129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30"/>
      <c r="AG62" s="130"/>
      <c r="AH62" s="130"/>
      <c r="AI62" s="128"/>
    </row>
    <row r="63" spans="1:35" s="126" customFormat="1">
      <c r="A63" s="128"/>
      <c r="B63" s="128"/>
      <c r="C63" s="128"/>
      <c r="D63" s="128"/>
      <c r="E63" s="128"/>
      <c r="F63" s="129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30"/>
      <c r="AG63" s="130"/>
      <c r="AH63" s="130"/>
      <c r="AI63" s="128"/>
    </row>
    <row r="64" spans="1:35" s="126" customFormat="1">
      <c r="A64" s="128"/>
      <c r="B64" s="128"/>
      <c r="C64" s="128"/>
      <c r="D64" s="128"/>
      <c r="E64" s="128"/>
      <c r="F64" s="129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30"/>
      <c r="AG64" s="130"/>
      <c r="AH64" s="130"/>
      <c r="AI64" s="128"/>
    </row>
    <row r="65" spans="1:35" s="126" customFormat="1">
      <c r="A65" s="128"/>
      <c r="B65" s="128"/>
      <c r="C65" s="128"/>
      <c r="D65" s="128"/>
      <c r="E65" s="128"/>
      <c r="F65" s="129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30"/>
      <c r="AG65" s="130"/>
      <c r="AH65" s="130"/>
      <c r="AI65" s="128"/>
    </row>
    <row r="66" spans="1:35" s="126" customFormat="1">
      <c r="A66" s="128"/>
      <c r="B66" s="128"/>
      <c r="C66" s="128"/>
      <c r="D66" s="128"/>
      <c r="E66" s="128"/>
      <c r="F66" s="129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30"/>
      <c r="AG66" s="130"/>
      <c r="AH66" s="130"/>
      <c r="AI66" s="128"/>
    </row>
    <row r="67" spans="1:35" s="126" customFormat="1">
      <c r="A67" s="128"/>
      <c r="B67" s="128"/>
      <c r="C67" s="128"/>
      <c r="D67" s="128"/>
      <c r="E67" s="128"/>
      <c r="F67" s="129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30"/>
      <c r="AG67" s="130"/>
      <c r="AH67" s="130"/>
      <c r="AI67" s="128"/>
    </row>
    <row r="68" spans="1:35" s="126" customFormat="1">
      <c r="A68" s="128"/>
      <c r="B68" s="128"/>
      <c r="C68" s="128"/>
      <c r="D68" s="128"/>
      <c r="E68" s="128"/>
      <c r="F68" s="129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30"/>
      <c r="AG68" s="130"/>
      <c r="AH68" s="130"/>
      <c r="AI68" s="128"/>
    </row>
    <row r="69" spans="1:35" s="126" customFormat="1">
      <c r="A69" s="128"/>
      <c r="B69" s="128"/>
      <c r="C69" s="128"/>
      <c r="D69" s="128"/>
      <c r="E69" s="128"/>
      <c r="F69" s="129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30"/>
      <c r="AG69" s="130"/>
      <c r="AH69" s="130"/>
      <c r="AI69" s="128"/>
    </row>
    <row r="70" spans="1:35" s="126" customFormat="1">
      <c r="A70" s="128"/>
      <c r="B70" s="128"/>
      <c r="C70" s="128"/>
      <c r="D70" s="128"/>
      <c r="E70" s="128"/>
      <c r="F70" s="129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30"/>
      <c r="AG70" s="130"/>
      <c r="AH70" s="130"/>
      <c r="AI70" s="128"/>
    </row>
    <row r="71" spans="1:35" s="126" customFormat="1">
      <c r="A71" s="128"/>
      <c r="B71" s="128"/>
      <c r="C71" s="128"/>
      <c r="D71" s="128"/>
      <c r="E71" s="128"/>
      <c r="F71" s="129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30"/>
      <c r="AG71" s="130"/>
      <c r="AH71" s="130"/>
      <c r="AI71" s="128"/>
    </row>
    <row r="72" spans="1:35" s="126" customFormat="1">
      <c r="A72" s="128"/>
      <c r="B72" s="128"/>
      <c r="C72" s="128"/>
      <c r="D72" s="128"/>
      <c r="E72" s="128"/>
      <c r="F72" s="129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30"/>
      <c r="AG72" s="130"/>
      <c r="AH72" s="130"/>
      <c r="AI72" s="128"/>
    </row>
    <row r="73" spans="1:35" s="126" customFormat="1">
      <c r="A73" s="128"/>
      <c r="B73" s="128"/>
      <c r="C73" s="128"/>
      <c r="D73" s="128"/>
      <c r="E73" s="128"/>
      <c r="F73" s="129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30"/>
      <c r="AG73" s="130"/>
      <c r="AH73" s="130"/>
      <c r="AI73" s="128"/>
    </row>
    <row r="74" spans="1:35" s="126" customFormat="1">
      <c r="A74" s="128"/>
      <c r="B74" s="128"/>
      <c r="C74" s="128"/>
      <c r="D74" s="128"/>
      <c r="E74" s="128"/>
      <c r="F74" s="129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30"/>
      <c r="AG74" s="130"/>
      <c r="AH74" s="130"/>
      <c r="AI74" s="128"/>
    </row>
    <row r="75" spans="1:35" s="126" customFormat="1">
      <c r="A75" s="128"/>
      <c r="B75" s="128"/>
      <c r="C75" s="128"/>
      <c r="D75" s="128"/>
      <c r="E75" s="128"/>
      <c r="F75" s="129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30"/>
      <c r="AG75" s="130"/>
      <c r="AH75" s="130"/>
      <c r="AI75" s="128"/>
    </row>
    <row r="76" spans="1:35" s="126" customFormat="1">
      <c r="A76" s="128"/>
      <c r="B76" s="128"/>
      <c r="C76" s="128"/>
      <c r="D76" s="128"/>
      <c r="E76" s="128"/>
      <c r="F76" s="129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30"/>
      <c r="AG76" s="130"/>
      <c r="AH76" s="130"/>
      <c r="AI76" s="128"/>
    </row>
    <row r="77" spans="1:35" s="126" customFormat="1">
      <c r="A77" s="128"/>
      <c r="B77" s="128"/>
      <c r="C77" s="128"/>
      <c r="D77" s="128"/>
      <c r="E77" s="128"/>
      <c r="F77" s="129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30"/>
      <c r="AG77" s="130"/>
      <c r="AH77" s="130"/>
      <c r="AI77" s="128"/>
    </row>
    <row r="78" spans="1:35" s="126" customFormat="1">
      <c r="A78" s="128"/>
      <c r="B78" s="128"/>
      <c r="C78" s="128"/>
      <c r="D78" s="128"/>
      <c r="E78" s="128"/>
      <c r="F78" s="129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30"/>
      <c r="AG78" s="130"/>
      <c r="AH78" s="130"/>
      <c r="AI78" s="128"/>
    </row>
    <row r="79" spans="1:35" s="126" customFormat="1">
      <c r="A79" s="128"/>
      <c r="B79" s="128"/>
      <c r="C79" s="128"/>
      <c r="D79" s="128"/>
      <c r="E79" s="128"/>
      <c r="F79" s="129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30"/>
      <c r="AG79" s="130"/>
      <c r="AH79" s="130"/>
      <c r="AI79" s="128"/>
    </row>
    <row r="80" spans="1:35" s="126" customFormat="1">
      <c r="A80" s="128"/>
      <c r="B80" s="128"/>
      <c r="C80" s="128"/>
      <c r="D80" s="128"/>
      <c r="E80" s="128"/>
      <c r="F80" s="129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30"/>
      <c r="AG80" s="130"/>
      <c r="AH80" s="130"/>
      <c r="AI80" s="128"/>
    </row>
    <row r="81" spans="1:35" s="126" customFormat="1">
      <c r="A81" s="128"/>
      <c r="B81" s="128"/>
      <c r="C81" s="128"/>
      <c r="D81" s="128"/>
      <c r="E81" s="128"/>
      <c r="F81" s="129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30"/>
      <c r="AG81" s="130"/>
      <c r="AH81" s="130"/>
      <c r="AI81" s="128"/>
    </row>
    <row r="82" spans="1:35" s="126" customFormat="1">
      <c r="A82" s="128"/>
      <c r="B82" s="128"/>
      <c r="C82" s="128"/>
      <c r="D82" s="128"/>
      <c r="E82" s="128"/>
      <c r="F82" s="129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30"/>
      <c r="AG82" s="130"/>
      <c r="AH82" s="130"/>
      <c r="AI82" s="128"/>
    </row>
    <row r="83" spans="1:35" s="126" customFormat="1">
      <c r="A83" s="128"/>
      <c r="B83" s="128"/>
      <c r="C83" s="128"/>
      <c r="D83" s="128"/>
      <c r="E83" s="128"/>
      <c r="F83" s="129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30"/>
      <c r="AG83" s="130"/>
      <c r="AH83" s="130"/>
      <c r="AI83" s="128"/>
    </row>
    <row r="84" spans="1:35" s="126" customFormat="1">
      <c r="A84" s="128"/>
      <c r="B84" s="128"/>
      <c r="C84" s="128"/>
      <c r="D84" s="128"/>
      <c r="E84" s="128"/>
      <c r="F84" s="129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30"/>
      <c r="AG84" s="130"/>
      <c r="AH84" s="130"/>
      <c r="AI84" s="128"/>
    </row>
    <row r="85" spans="1:35" s="126" customFormat="1">
      <c r="A85" s="128"/>
      <c r="B85" s="128"/>
      <c r="C85" s="128"/>
      <c r="D85" s="128"/>
      <c r="E85" s="128"/>
      <c r="F85" s="129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30"/>
      <c r="AG85" s="130"/>
      <c r="AH85" s="130"/>
      <c r="AI85" s="128"/>
    </row>
    <row r="86" spans="1:35" s="126" customFormat="1">
      <c r="A86" s="128"/>
      <c r="B86" s="128"/>
      <c r="C86" s="128"/>
      <c r="D86" s="128"/>
      <c r="E86" s="128"/>
      <c r="F86" s="129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30"/>
      <c r="AG86" s="130"/>
      <c r="AH86" s="130"/>
      <c r="AI86" s="128"/>
    </row>
    <row r="87" spans="1:35" s="126" customFormat="1">
      <c r="A87" s="128"/>
      <c r="B87" s="128"/>
      <c r="C87" s="128"/>
      <c r="D87" s="128"/>
      <c r="E87" s="128"/>
      <c r="F87" s="129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30"/>
      <c r="AG87" s="130"/>
      <c r="AH87" s="130"/>
      <c r="AI87" s="128"/>
    </row>
    <row r="88" spans="1:35" s="126" customFormat="1">
      <c r="A88" s="128"/>
      <c r="B88" s="128"/>
      <c r="C88" s="128"/>
      <c r="D88" s="128"/>
      <c r="E88" s="128"/>
      <c r="F88" s="129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30"/>
      <c r="AG88" s="130"/>
      <c r="AH88" s="130"/>
      <c r="AI88" s="128"/>
    </row>
    <row r="89" spans="1:35" s="126" customFormat="1">
      <c r="A89" s="128"/>
      <c r="B89" s="128"/>
      <c r="C89" s="128"/>
      <c r="D89" s="128"/>
      <c r="E89" s="128"/>
      <c r="F89" s="129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30"/>
      <c r="AG89" s="130"/>
      <c r="AH89" s="130"/>
      <c r="AI89" s="128"/>
    </row>
    <row r="90" spans="1:35" s="126" customFormat="1">
      <c r="A90" s="128"/>
      <c r="B90" s="128"/>
      <c r="C90" s="128"/>
      <c r="D90" s="128"/>
      <c r="E90" s="128"/>
      <c r="F90" s="129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30"/>
      <c r="AG90" s="130"/>
      <c r="AH90" s="130"/>
      <c r="AI90" s="128"/>
    </row>
    <row r="91" spans="1:35" s="126" customFormat="1">
      <c r="A91" s="128"/>
      <c r="B91" s="128"/>
      <c r="C91" s="128"/>
      <c r="D91" s="128"/>
      <c r="E91" s="128"/>
      <c r="F91" s="129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30"/>
      <c r="AG91" s="130"/>
      <c r="AH91" s="130"/>
      <c r="AI91" s="128"/>
    </row>
    <row r="92" spans="1:35" s="126" customFormat="1">
      <c r="A92" s="128"/>
      <c r="B92" s="128"/>
      <c r="C92" s="128"/>
      <c r="D92" s="128"/>
      <c r="E92" s="128"/>
      <c r="F92" s="129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30"/>
      <c r="AG92" s="130"/>
      <c r="AH92" s="130"/>
      <c r="AI92" s="128"/>
    </row>
    <row r="93" spans="1:35" s="126" customFormat="1">
      <c r="A93" s="128"/>
      <c r="B93" s="128"/>
      <c r="C93" s="128"/>
      <c r="D93" s="128"/>
      <c r="E93" s="128"/>
      <c r="F93" s="129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30"/>
      <c r="AG93" s="130"/>
      <c r="AH93" s="130"/>
      <c r="AI93" s="128"/>
    </row>
    <row r="94" spans="1:35" s="126" customFormat="1">
      <c r="A94" s="128"/>
      <c r="B94" s="128"/>
      <c r="C94" s="128"/>
      <c r="D94" s="128"/>
      <c r="E94" s="128"/>
      <c r="F94" s="129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30"/>
      <c r="AG94" s="130"/>
      <c r="AH94" s="130"/>
      <c r="AI94" s="128"/>
    </row>
    <row r="95" spans="1:35" s="126" customFormat="1">
      <c r="A95" s="128"/>
      <c r="B95" s="128"/>
      <c r="C95" s="128"/>
      <c r="D95" s="128"/>
      <c r="E95" s="128"/>
      <c r="F95" s="129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30"/>
      <c r="AG95" s="130"/>
      <c r="AH95" s="130"/>
      <c r="AI95" s="128"/>
    </row>
    <row r="96" spans="1:35" s="126" customFormat="1">
      <c r="A96" s="128"/>
      <c r="B96" s="128"/>
      <c r="C96" s="128"/>
      <c r="D96" s="128"/>
      <c r="E96" s="128"/>
      <c r="F96" s="129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30"/>
      <c r="AG96" s="130"/>
      <c r="AH96" s="130"/>
      <c r="AI96" s="128"/>
    </row>
    <row r="97" spans="1:35" s="126" customFormat="1">
      <c r="A97" s="128"/>
      <c r="B97" s="128"/>
      <c r="C97" s="128"/>
      <c r="D97" s="128"/>
      <c r="E97" s="128"/>
      <c r="F97" s="129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30"/>
      <c r="AG97" s="130"/>
      <c r="AH97" s="130"/>
      <c r="AI97" s="128"/>
    </row>
    <row r="98" spans="1:35" s="126" customFormat="1">
      <c r="A98" s="128"/>
      <c r="B98" s="128"/>
      <c r="C98" s="128"/>
      <c r="D98" s="128"/>
      <c r="E98" s="128"/>
      <c r="F98" s="129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30"/>
      <c r="AG98" s="130"/>
      <c r="AH98" s="130"/>
      <c r="AI98" s="128"/>
    </row>
    <row r="99" spans="1:35" s="126" customFormat="1">
      <c r="A99" s="128"/>
      <c r="B99" s="128"/>
      <c r="C99" s="128"/>
      <c r="D99" s="128"/>
      <c r="E99" s="128"/>
      <c r="F99" s="129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30"/>
      <c r="AG99" s="130"/>
      <c r="AH99" s="130"/>
      <c r="AI99" s="128"/>
    </row>
    <row r="100" spans="1:35" s="126" customFormat="1">
      <c r="A100" s="128"/>
      <c r="B100" s="128"/>
      <c r="C100" s="128"/>
      <c r="D100" s="128"/>
      <c r="E100" s="128"/>
      <c r="F100" s="129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30"/>
      <c r="AG100" s="130"/>
      <c r="AH100" s="130"/>
      <c r="AI100" s="128"/>
    </row>
    <row r="101" spans="1:35" s="126" customFormat="1">
      <c r="A101" s="128"/>
      <c r="B101" s="128"/>
      <c r="C101" s="128"/>
      <c r="D101" s="128"/>
      <c r="E101" s="128"/>
      <c r="F101" s="129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30"/>
      <c r="AG101" s="130"/>
      <c r="AH101" s="130"/>
      <c r="AI101" s="128"/>
    </row>
    <row r="102" spans="1:35" s="126" customFormat="1">
      <c r="A102" s="128"/>
      <c r="B102" s="128"/>
      <c r="C102" s="128"/>
      <c r="D102" s="128"/>
      <c r="E102" s="128"/>
      <c r="F102" s="129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30"/>
      <c r="AG102" s="130"/>
      <c r="AH102" s="130"/>
      <c r="AI102" s="128"/>
    </row>
    <row r="103" spans="1:35" s="126" customFormat="1">
      <c r="A103" s="128"/>
      <c r="B103" s="128"/>
      <c r="C103" s="128"/>
      <c r="D103" s="128"/>
      <c r="E103" s="128"/>
      <c r="F103" s="129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30"/>
      <c r="AG103" s="130"/>
      <c r="AH103" s="130"/>
      <c r="AI103" s="128"/>
    </row>
    <row r="104" spans="1:35" s="126" customFormat="1">
      <c r="A104" s="128"/>
      <c r="B104" s="128"/>
      <c r="C104" s="128"/>
      <c r="D104" s="128"/>
      <c r="E104" s="128"/>
      <c r="F104" s="129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30"/>
      <c r="AG104" s="130"/>
      <c r="AH104" s="130"/>
      <c r="AI104" s="128"/>
    </row>
    <row r="105" spans="1:35" s="126" customFormat="1">
      <c r="A105" s="128"/>
      <c r="B105" s="128"/>
      <c r="C105" s="128"/>
      <c r="D105" s="128"/>
      <c r="E105" s="128"/>
      <c r="F105" s="129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30"/>
      <c r="AG105" s="130"/>
      <c r="AH105" s="130"/>
      <c r="AI105" s="128"/>
    </row>
    <row r="106" spans="1:35" s="126" customFormat="1">
      <c r="A106" s="128"/>
      <c r="B106" s="128"/>
      <c r="C106" s="128"/>
      <c r="D106" s="128"/>
      <c r="E106" s="128"/>
      <c r="F106" s="129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30"/>
      <c r="AG106" s="130"/>
      <c r="AH106" s="130"/>
      <c r="AI106" s="128"/>
    </row>
    <row r="107" spans="1:35" s="126" customFormat="1">
      <c r="A107" s="128"/>
      <c r="B107" s="128"/>
      <c r="C107" s="128"/>
      <c r="D107" s="128"/>
      <c r="E107" s="128"/>
      <c r="F107" s="129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30"/>
      <c r="AG107" s="130"/>
      <c r="AH107" s="130"/>
      <c r="AI107" s="128"/>
    </row>
    <row r="108" spans="1:35" s="126" customFormat="1">
      <c r="A108" s="128"/>
      <c r="B108" s="128"/>
      <c r="C108" s="128"/>
      <c r="D108" s="128"/>
      <c r="E108" s="128"/>
      <c r="F108" s="129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30"/>
      <c r="AG108" s="130"/>
      <c r="AH108" s="130"/>
      <c r="AI108" s="128"/>
    </row>
    <row r="109" spans="1:35" s="126" customFormat="1">
      <c r="A109" s="128"/>
      <c r="B109" s="128"/>
      <c r="C109" s="128"/>
      <c r="D109" s="128"/>
      <c r="E109" s="128"/>
      <c r="F109" s="129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30"/>
      <c r="AG109" s="130"/>
      <c r="AH109" s="130"/>
      <c r="AI109" s="128"/>
    </row>
    <row r="110" spans="1:35" s="126" customFormat="1">
      <c r="A110" s="128"/>
      <c r="B110" s="128"/>
      <c r="C110" s="128"/>
      <c r="D110" s="128"/>
      <c r="E110" s="128"/>
      <c r="F110" s="129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30"/>
      <c r="AG110" s="130"/>
      <c r="AH110" s="130"/>
      <c r="AI110" s="128"/>
    </row>
    <row r="111" spans="1:35" s="126" customFormat="1">
      <c r="A111" s="128"/>
      <c r="B111" s="128"/>
      <c r="C111" s="128"/>
      <c r="D111" s="128"/>
      <c r="E111" s="128"/>
      <c r="F111" s="129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30"/>
      <c r="AG111" s="130"/>
      <c r="AH111" s="130"/>
      <c r="AI111" s="128"/>
    </row>
    <row r="112" spans="1:35" s="126" customFormat="1">
      <c r="A112" s="128"/>
      <c r="B112" s="128"/>
      <c r="C112" s="128"/>
      <c r="D112" s="128"/>
      <c r="E112" s="128"/>
      <c r="F112" s="129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30"/>
      <c r="AG112" s="130"/>
      <c r="AH112" s="130"/>
      <c r="AI112" s="128"/>
    </row>
    <row r="113" spans="1:35" s="126" customFormat="1">
      <c r="A113" s="128"/>
      <c r="B113" s="128"/>
      <c r="C113" s="128"/>
      <c r="D113" s="128"/>
      <c r="E113" s="128"/>
      <c r="F113" s="129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30"/>
      <c r="AG113" s="130"/>
      <c r="AH113" s="130"/>
      <c r="AI113" s="128"/>
    </row>
  </sheetData>
  <mergeCells count="37">
    <mergeCell ref="P3:P4"/>
    <mergeCell ref="A1:AI1"/>
    <mergeCell ref="A2:B2"/>
    <mergeCell ref="C2:E2"/>
    <mergeCell ref="AE2:AI2"/>
    <mergeCell ref="A3:A4"/>
    <mergeCell ref="B3:B4"/>
    <mergeCell ref="C3:C4"/>
    <mergeCell ref="D3:D4"/>
    <mergeCell ref="E3:E4"/>
    <mergeCell ref="F3:F4"/>
    <mergeCell ref="G3:G4"/>
    <mergeCell ref="H3:K3"/>
    <mergeCell ref="L3:M3"/>
    <mergeCell ref="N3:N4"/>
    <mergeCell ref="O3:O4"/>
    <mergeCell ref="R3:R4"/>
    <mergeCell ref="S3:V3"/>
    <mergeCell ref="W3:X3"/>
    <mergeCell ref="Y3:Y4"/>
    <mergeCell ref="Z3:Z4"/>
    <mergeCell ref="AG3:AG4"/>
    <mergeCell ref="AH3:AH4"/>
    <mergeCell ref="AI3:AI4"/>
    <mergeCell ref="A5:AI5"/>
    <mergeCell ref="A45:B45"/>
    <mergeCell ref="D45:E45"/>
    <mergeCell ref="F45:K45"/>
    <mergeCell ref="S45:X45"/>
    <mergeCell ref="Y45:AB45"/>
    <mergeCell ref="AA3:AA4"/>
    <mergeCell ref="AB3:AB4"/>
    <mergeCell ref="AC3:AC4"/>
    <mergeCell ref="AD3:AD4"/>
    <mergeCell ref="AE3:AE4"/>
    <mergeCell ref="AF3:AF4"/>
    <mergeCell ref="Q3:Q4"/>
  </mergeCells>
  <printOptions horizontalCentered="1"/>
  <pageMargins left="0.19685039370078741" right="0.19685039370078741" top="0.39370078740157483" bottom="0.19685039370078741" header="0.19685039370078741" footer="0.19685039370078741"/>
  <pageSetup paperSize="9" scale="8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AI116"/>
  <sheetViews>
    <sheetView view="pageBreakPreview" topLeftCell="A31" zoomScale="106" zoomScaleNormal="95" zoomScaleSheetLayoutView="106" workbookViewId="0">
      <selection activeCell="AC48" sqref="AC48"/>
    </sheetView>
  </sheetViews>
  <sheetFormatPr defaultRowHeight="12.75"/>
  <cols>
    <col min="1" max="1" width="3.140625" style="301" customWidth="1"/>
    <col min="2" max="2" width="18.42578125" style="301" customWidth="1"/>
    <col min="3" max="3" width="3.28515625" style="301" customWidth="1"/>
    <col min="4" max="4" width="4.42578125" style="301" customWidth="1"/>
    <col min="5" max="5" width="11.28515625" style="301" customWidth="1"/>
    <col min="6" max="6" width="7.42578125" style="302" customWidth="1"/>
    <col min="7" max="7" width="10.28515625" style="301" customWidth="1"/>
    <col min="8" max="11" width="2.7109375" style="301" customWidth="1"/>
    <col min="12" max="13" width="3.42578125" style="301" customWidth="1"/>
    <col min="14" max="14" width="5.7109375" style="301" customWidth="1"/>
    <col min="15" max="15" width="4.28515625" style="301" customWidth="1"/>
    <col min="16" max="16" width="3.28515625" style="301" customWidth="1"/>
    <col min="17" max="17" width="5.42578125" style="301" customWidth="1"/>
    <col min="18" max="18" width="5.7109375" style="301" customWidth="1"/>
    <col min="19" max="22" width="2.7109375" style="301" customWidth="1"/>
    <col min="23" max="24" width="3" style="301" customWidth="1"/>
    <col min="25" max="25" width="5.7109375" style="301" customWidth="1"/>
    <col min="26" max="26" width="4.7109375" style="301" customWidth="1"/>
    <col min="27" max="27" width="3.85546875" style="301" customWidth="1"/>
    <col min="28" max="28" width="5.5703125" style="301" customWidth="1"/>
    <col min="29" max="29" width="5.7109375" style="301" customWidth="1"/>
    <col min="30" max="30" width="6.7109375" style="301" customWidth="1"/>
    <col min="31" max="31" width="6.28515625" style="301" customWidth="1"/>
    <col min="32" max="33" width="3.85546875" style="305" customWidth="1"/>
    <col min="34" max="34" width="4.5703125" style="305" customWidth="1"/>
    <col min="35" max="35" width="7.140625" style="301" customWidth="1"/>
    <col min="36" max="256" width="9.140625" style="306"/>
    <col min="257" max="257" width="3.140625" style="306" customWidth="1"/>
    <col min="258" max="258" width="18.42578125" style="306" customWidth="1"/>
    <col min="259" max="259" width="3.28515625" style="306" customWidth="1"/>
    <col min="260" max="260" width="4.42578125" style="306" customWidth="1"/>
    <col min="261" max="261" width="11.28515625" style="306" customWidth="1"/>
    <col min="262" max="262" width="7.42578125" style="306" customWidth="1"/>
    <col min="263" max="263" width="10.28515625" style="306" customWidth="1"/>
    <col min="264" max="267" width="2.7109375" style="306" customWidth="1"/>
    <col min="268" max="269" width="3.42578125" style="306" customWidth="1"/>
    <col min="270" max="270" width="5.7109375" style="306" customWidth="1"/>
    <col min="271" max="271" width="4.28515625" style="306" customWidth="1"/>
    <col min="272" max="272" width="3.28515625" style="306" customWidth="1"/>
    <col min="273" max="273" width="5.42578125" style="306" customWidth="1"/>
    <col min="274" max="274" width="5.7109375" style="306" customWidth="1"/>
    <col min="275" max="278" width="2.7109375" style="306" customWidth="1"/>
    <col min="279" max="280" width="3" style="306" customWidth="1"/>
    <col min="281" max="281" width="5.7109375" style="306" customWidth="1"/>
    <col min="282" max="282" width="4.7109375" style="306" customWidth="1"/>
    <col min="283" max="283" width="3.85546875" style="306" customWidth="1"/>
    <col min="284" max="284" width="5.5703125" style="306" customWidth="1"/>
    <col min="285" max="285" width="5.7109375" style="306" customWidth="1"/>
    <col min="286" max="286" width="6.7109375" style="306" customWidth="1"/>
    <col min="287" max="287" width="6.28515625" style="306" customWidth="1"/>
    <col min="288" max="289" width="3.85546875" style="306" customWidth="1"/>
    <col min="290" max="290" width="4.5703125" style="306" customWidth="1"/>
    <col min="291" max="291" width="7.140625" style="306" customWidth="1"/>
    <col min="292" max="512" width="9.140625" style="306"/>
    <col min="513" max="513" width="3.140625" style="306" customWidth="1"/>
    <col min="514" max="514" width="18.42578125" style="306" customWidth="1"/>
    <col min="515" max="515" width="3.28515625" style="306" customWidth="1"/>
    <col min="516" max="516" width="4.42578125" style="306" customWidth="1"/>
    <col min="517" max="517" width="11.28515625" style="306" customWidth="1"/>
    <col min="518" max="518" width="7.42578125" style="306" customWidth="1"/>
    <col min="519" max="519" width="10.28515625" style="306" customWidth="1"/>
    <col min="520" max="523" width="2.7109375" style="306" customWidth="1"/>
    <col min="524" max="525" width="3.42578125" style="306" customWidth="1"/>
    <col min="526" max="526" width="5.7109375" style="306" customWidth="1"/>
    <col min="527" max="527" width="4.28515625" style="306" customWidth="1"/>
    <col min="528" max="528" width="3.28515625" style="306" customWidth="1"/>
    <col min="529" max="529" width="5.42578125" style="306" customWidth="1"/>
    <col min="530" max="530" width="5.7109375" style="306" customWidth="1"/>
    <col min="531" max="534" width="2.7109375" style="306" customWidth="1"/>
    <col min="535" max="536" width="3" style="306" customWidth="1"/>
    <col min="537" max="537" width="5.7109375" style="306" customWidth="1"/>
    <col min="538" max="538" width="4.7109375" style="306" customWidth="1"/>
    <col min="539" max="539" width="3.85546875" style="306" customWidth="1"/>
    <col min="540" max="540" width="5.5703125" style="306" customWidth="1"/>
    <col min="541" max="541" width="5.7109375" style="306" customWidth="1"/>
    <col min="542" max="542" width="6.7109375" style="306" customWidth="1"/>
    <col min="543" max="543" width="6.28515625" style="306" customWidth="1"/>
    <col min="544" max="545" width="3.85546875" style="306" customWidth="1"/>
    <col min="546" max="546" width="4.5703125" style="306" customWidth="1"/>
    <col min="547" max="547" width="7.140625" style="306" customWidth="1"/>
    <col min="548" max="768" width="9.140625" style="306"/>
    <col min="769" max="769" width="3.140625" style="306" customWidth="1"/>
    <col min="770" max="770" width="18.42578125" style="306" customWidth="1"/>
    <col min="771" max="771" width="3.28515625" style="306" customWidth="1"/>
    <col min="772" max="772" width="4.42578125" style="306" customWidth="1"/>
    <col min="773" max="773" width="11.28515625" style="306" customWidth="1"/>
    <col min="774" max="774" width="7.42578125" style="306" customWidth="1"/>
    <col min="775" max="775" width="10.28515625" style="306" customWidth="1"/>
    <col min="776" max="779" width="2.7109375" style="306" customWidth="1"/>
    <col min="780" max="781" width="3.42578125" style="306" customWidth="1"/>
    <col min="782" max="782" width="5.7109375" style="306" customWidth="1"/>
    <col min="783" max="783" width="4.28515625" style="306" customWidth="1"/>
    <col min="784" max="784" width="3.28515625" style="306" customWidth="1"/>
    <col min="785" max="785" width="5.42578125" style="306" customWidth="1"/>
    <col min="786" max="786" width="5.7109375" style="306" customWidth="1"/>
    <col min="787" max="790" width="2.7109375" style="306" customWidth="1"/>
    <col min="791" max="792" width="3" style="306" customWidth="1"/>
    <col min="793" max="793" width="5.7109375" style="306" customWidth="1"/>
    <col min="794" max="794" width="4.7109375" style="306" customWidth="1"/>
    <col min="795" max="795" width="3.85546875" style="306" customWidth="1"/>
    <col min="796" max="796" width="5.5703125" style="306" customWidth="1"/>
    <col min="797" max="797" width="5.7109375" style="306" customWidth="1"/>
    <col min="798" max="798" width="6.7109375" style="306" customWidth="1"/>
    <col min="799" max="799" width="6.28515625" style="306" customWidth="1"/>
    <col min="800" max="801" width="3.85546875" style="306" customWidth="1"/>
    <col min="802" max="802" width="4.5703125" style="306" customWidth="1"/>
    <col min="803" max="803" width="7.140625" style="306" customWidth="1"/>
    <col min="804" max="1024" width="9.140625" style="306"/>
    <col min="1025" max="1025" width="3.140625" style="306" customWidth="1"/>
    <col min="1026" max="1026" width="18.42578125" style="306" customWidth="1"/>
    <col min="1027" max="1027" width="3.28515625" style="306" customWidth="1"/>
    <col min="1028" max="1028" width="4.42578125" style="306" customWidth="1"/>
    <col min="1029" max="1029" width="11.28515625" style="306" customWidth="1"/>
    <col min="1030" max="1030" width="7.42578125" style="306" customWidth="1"/>
    <col min="1031" max="1031" width="10.28515625" style="306" customWidth="1"/>
    <col min="1032" max="1035" width="2.7109375" style="306" customWidth="1"/>
    <col min="1036" max="1037" width="3.42578125" style="306" customWidth="1"/>
    <col min="1038" max="1038" width="5.7109375" style="306" customWidth="1"/>
    <col min="1039" max="1039" width="4.28515625" style="306" customWidth="1"/>
    <col min="1040" max="1040" width="3.28515625" style="306" customWidth="1"/>
    <col min="1041" max="1041" width="5.42578125" style="306" customWidth="1"/>
    <col min="1042" max="1042" width="5.7109375" style="306" customWidth="1"/>
    <col min="1043" max="1046" width="2.7109375" style="306" customWidth="1"/>
    <col min="1047" max="1048" width="3" style="306" customWidth="1"/>
    <col min="1049" max="1049" width="5.7109375" style="306" customWidth="1"/>
    <col min="1050" max="1050" width="4.7109375" style="306" customWidth="1"/>
    <col min="1051" max="1051" width="3.85546875" style="306" customWidth="1"/>
    <col min="1052" max="1052" width="5.5703125" style="306" customWidth="1"/>
    <col min="1053" max="1053" width="5.7109375" style="306" customWidth="1"/>
    <col min="1054" max="1054" width="6.7109375" style="306" customWidth="1"/>
    <col min="1055" max="1055" width="6.28515625" style="306" customWidth="1"/>
    <col min="1056" max="1057" width="3.85546875" style="306" customWidth="1"/>
    <col min="1058" max="1058" width="4.5703125" style="306" customWidth="1"/>
    <col min="1059" max="1059" width="7.140625" style="306" customWidth="1"/>
    <col min="1060" max="1280" width="9.140625" style="306"/>
    <col min="1281" max="1281" width="3.140625" style="306" customWidth="1"/>
    <col min="1282" max="1282" width="18.42578125" style="306" customWidth="1"/>
    <col min="1283" max="1283" width="3.28515625" style="306" customWidth="1"/>
    <col min="1284" max="1284" width="4.42578125" style="306" customWidth="1"/>
    <col min="1285" max="1285" width="11.28515625" style="306" customWidth="1"/>
    <col min="1286" max="1286" width="7.42578125" style="306" customWidth="1"/>
    <col min="1287" max="1287" width="10.28515625" style="306" customWidth="1"/>
    <col min="1288" max="1291" width="2.7109375" style="306" customWidth="1"/>
    <col min="1292" max="1293" width="3.42578125" style="306" customWidth="1"/>
    <col min="1294" max="1294" width="5.7109375" style="306" customWidth="1"/>
    <col min="1295" max="1295" width="4.28515625" style="306" customWidth="1"/>
    <col min="1296" max="1296" width="3.28515625" style="306" customWidth="1"/>
    <col min="1297" max="1297" width="5.42578125" style="306" customWidth="1"/>
    <col min="1298" max="1298" width="5.7109375" style="306" customWidth="1"/>
    <col min="1299" max="1302" width="2.7109375" style="306" customWidth="1"/>
    <col min="1303" max="1304" width="3" style="306" customWidth="1"/>
    <col min="1305" max="1305" width="5.7109375" style="306" customWidth="1"/>
    <col min="1306" max="1306" width="4.7109375" style="306" customWidth="1"/>
    <col min="1307" max="1307" width="3.85546875" style="306" customWidth="1"/>
    <col min="1308" max="1308" width="5.5703125" style="306" customWidth="1"/>
    <col min="1309" max="1309" width="5.7109375" style="306" customWidth="1"/>
    <col min="1310" max="1310" width="6.7109375" style="306" customWidth="1"/>
    <col min="1311" max="1311" width="6.28515625" style="306" customWidth="1"/>
    <col min="1312" max="1313" width="3.85546875" style="306" customWidth="1"/>
    <col min="1314" max="1314" width="4.5703125" style="306" customWidth="1"/>
    <col min="1315" max="1315" width="7.140625" style="306" customWidth="1"/>
    <col min="1316" max="1536" width="9.140625" style="306"/>
    <col min="1537" max="1537" width="3.140625" style="306" customWidth="1"/>
    <col min="1538" max="1538" width="18.42578125" style="306" customWidth="1"/>
    <col min="1539" max="1539" width="3.28515625" style="306" customWidth="1"/>
    <col min="1540" max="1540" width="4.42578125" style="306" customWidth="1"/>
    <col min="1541" max="1541" width="11.28515625" style="306" customWidth="1"/>
    <col min="1542" max="1542" width="7.42578125" style="306" customWidth="1"/>
    <col min="1543" max="1543" width="10.28515625" style="306" customWidth="1"/>
    <col min="1544" max="1547" width="2.7109375" style="306" customWidth="1"/>
    <col min="1548" max="1549" width="3.42578125" style="306" customWidth="1"/>
    <col min="1550" max="1550" width="5.7109375" style="306" customWidth="1"/>
    <col min="1551" max="1551" width="4.28515625" style="306" customWidth="1"/>
    <col min="1552" max="1552" width="3.28515625" style="306" customWidth="1"/>
    <col min="1553" max="1553" width="5.42578125" style="306" customWidth="1"/>
    <col min="1554" max="1554" width="5.7109375" style="306" customWidth="1"/>
    <col min="1555" max="1558" width="2.7109375" style="306" customWidth="1"/>
    <col min="1559" max="1560" width="3" style="306" customWidth="1"/>
    <col min="1561" max="1561" width="5.7109375" style="306" customWidth="1"/>
    <col min="1562" max="1562" width="4.7109375" style="306" customWidth="1"/>
    <col min="1563" max="1563" width="3.85546875" style="306" customWidth="1"/>
    <col min="1564" max="1564" width="5.5703125" style="306" customWidth="1"/>
    <col min="1565" max="1565" width="5.7109375" style="306" customWidth="1"/>
    <col min="1566" max="1566" width="6.7109375" style="306" customWidth="1"/>
    <col min="1567" max="1567" width="6.28515625" style="306" customWidth="1"/>
    <col min="1568" max="1569" width="3.85546875" style="306" customWidth="1"/>
    <col min="1570" max="1570" width="4.5703125" style="306" customWidth="1"/>
    <col min="1571" max="1571" width="7.140625" style="306" customWidth="1"/>
    <col min="1572" max="1792" width="9.140625" style="306"/>
    <col min="1793" max="1793" width="3.140625" style="306" customWidth="1"/>
    <col min="1794" max="1794" width="18.42578125" style="306" customWidth="1"/>
    <col min="1795" max="1795" width="3.28515625" style="306" customWidth="1"/>
    <col min="1796" max="1796" width="4.42578125" style="306" customWidth="1"/>
    <col min="1797" max="1797" width="11.28515625" style="306" customWidth="1"/>
    <col min="1798" max="1798" width="7.42578125" style="306" customWidth="1"/>
    <col min="1799" max="1799" width="10.28515625" style="306" customWidth="1"/>
    <col min="1800" max="1803" width="2.7109375" style="306" customWidth="1"/>
    <col min="1804" max="1805" width="3.42578125" style="306" customWidth="1"/>
    <col min="1806" max="1806" width="5.7109375" style="306" customWidth="1"/>
    <col min="1807" max="1807" width="4.28515625" style="306" customWidth="1"/>
    <col min="1808" max="1808" width="3.28515625" style="306" customWidth="1"/>
    <col min="1809" max="1809" width="5.42578125" style="306" customWidth="1"/>
    <col min="1810" max="1810" width="5.7109375" style="306" customWidth="1"/>
    <col min="1811" max="1814" width="2.7109375" style="306" customWidth="1"/>
    <col min="1815" max="1816" width="3" style="306" customWidth="1"/>
    <col min="1817" max="1817" width="5.7109375" style="306" customWidth="1"/>
    <col min="1818" max="1818" width="4.7109375" style="306" customWidth="1"/>
    <col min="1819" max="1819" width="3.85546875" style="306" customWidth="1"/>
    <col min="1820" max="1820" width="5.5703125" style="306" customWidth="1"/>
    <col min="1821" max="1821" width="5.7109375" style="306" customWidth="1"/>
    <col min="1822" max="1822" width="6.7109375" style="306" customWidth="1"/>
    <col min="1823" max="1823" width="6.28515625" style="306" customWidth="1"/>
    <col min="1824" max="1825" width="3.85546875" style="306" customWidth="1"/>
    <col min="1826" max="1826" width="4.5703125" style="306" customWidth="1"/>
    <col min="1827" max="1827" width="7.140625" style="306" customWidth="1"/>
    <col min="1828" max="2048" width="9.140625" style="306"/>
    <col min="2049" max="2049" width="3.140625" style="306" customWidth="1"/>
    <col min="2050" max="2050" width="18.42578125" style="306" customWidth="1"/>
    <col min="2051" max="2051" width="3.28515625" style="306" customWidth="1"/>
    <col min="2052" max="2052" width="4.42578125" style="306" customWidth="1"/>
    <col min="2053" max="2053" width="11.28515625" style="306" customWidth="1"/>
    <col min="2054" max="2054" width="7.42578125" style="306" customWidth="1"/>
    <col min="2055" max="2055" width="10.28515625" style="306" customWidth="1"/>
    <col min="2056" max="2059" width="2.7109375" style="306" customWidth="1"/>
    <col min="2060" max="2061" width="3.42578125" style="306" customWidth="1"/>
    <col min="2062" max="2062" width="5.7109375" style="306" customWidth="1"/>
    <col min="2063" max="2063" width="4.28515625" style="306" customWidth="1"/>
    <col min="2064" max="2064" width="3.28515625" style="306" customWidth="1"/>
    <col min="2065" max="2065" width="5.42578125" style="306" customWidth="1"/>
    <col min="2066" max="2066" width="5.7109375" style="306" customWidth="1"/>
    <col min="2067" max="2070" width="2.7109375" style="306" customWidth="1"/>
    <col min="2071" max="2072" width="3" style="306" customWidth="1"/>
    <col min="2073" max="2073" width="5.7109375" style="306" customWidth="1"/>
    <col min="2074" max="2074" width="4.7109375" style="306" customWidth="1"/>
    <col min="2075" max="2075" width="3.85546875" style="306" customWidth="1"/>
    <col min="2076" max="2076" width="5.5703125" style="306" customWidth="1"/>
    <col min="2077" max="2077" width="5.7109375" style="306" customWidth="1"/>
    <col min="2078" max="2078" width="6.7109375" style="306" customWidth="1"/>
    <col min="2079" max="2079" width="6.28515625" style="306" customWidth="1"/>
    <col min="2080" max="2081" width="3.85546875" style="306" customWidth="1"/>
    <col min="2082" max="2082" width="4.5703125" style="306" customWidth="1"/>
    <col min="2083" max="2083" width="7.140625" style="306" customWidth="1"/>
    <col min="2084" max="2304" width="9.140625" style="306"/>
    <col min="2305" max="2305" width="3.140625" style="306" customWidth="1"/>
    <col min="2306" max="2306" width="18.42578125" style="306" customWidth="1"/>
    <col min="2307" max="2307" width="3.28515625" style="306" customWidth="1"/>
    <col min="2308" max="2308" width="4.42578125" style="306" customWidth="1"/>
    <col min="2309" max="2309" width="11.28515625" style="306" customWidth="1"/>
    <col min="2310" max="2310" width="7.42578125" style="306" customWidth="1"/>
    <col min="2311" max="2311" width="10.28515625" style="306" customWidth="1"/>
    <col min="2312" max="2315" width="2.7109375" style="306" customWidth="1"/>
    <col min="2316" max="2317" width="3.42578125" style="306" customWidth="1"/>
    <col min="2318" max="2318" width="5.7109375" style="306" customWidth="1"/>
    <col min="2319" max="2319" width="4.28515625" style="306" customWidth="1"/>
    <col min="2320" max="2320" width="3.28515625" style="306" customWidth="1"/>
    <col min="2321" max="2321" width="5.42578125" style="306" customWidth="1"/>
    <col min="2322" max="2322" width="5.7109375" style="306" customWidth="1"/>
    <col min="2323" max="2326" width="2.7109375" style="306" customWidth="1"/>
    <col min="2327" max="2328" width="3" style="306" customWidth="1"/>
    <col min="2329" max="2329" width="5.7109375" style="306" customWidth="1"/>
    <col min="2330" max="2330" width="4.7109375" style="306" customWidth="1"/>
    <col min="2331" max="2331" width="3.85546875" style="306" customWidth="1"/>
    <col min="2332" max="2332" width="5.5703125" style="306" customWidth="1"/>
    <col min="2333" max="2333" width="5.7109375" style="306" customWidth="1"/>
    <col min="2334" max="2334" width="6.7109375" style="306" customWidth="1"/>
    <col min="2335" max="2335" width="6.28515625" style="306" customWidth="1"/>
    <col min="2336" max="2337" width="3.85546875" style="306" customWidth="1"/>
    <col min="2338" max="2338" width="4.5703125" style="306" customWidth="1"/>
    <col min="2339" max="2339" width="7.140625" style="306" customWidth="1"/>
    <col min="2340" max="2560" width="9.140625" style="306"/>
    <col min="2561" max="2561" width="3.140625" style="306" customWidth="1"/>
    <col min="2562" max="2562" width="18.42578125" style="306" customWidth="1"/>
    <col min="2563" max="2563" width="3.28515625" style="306" customWidth="1"/>
    <col min="2564" max="2564" width="4.42578125" style="306" customWidth="1"/>
    <col min="2565" max="2565" width="11.28515625" style="306" customWidth="1"/>
    <col min="2566" max="2566" width="7.42578125" style="306" customWidth="1"/>
    <col min="2567" max="2567" width="10.28515625" style="306" customWidth="1"/>
    <col min="2568" max="2571" width="2.7109375" style="306" customWidth="1"/>
    <col min="2572" max="2573" width="3.42578125" style="306" customWidth="1"/>
    <col min="2574" max="2574" width="5.7109375" style="306" customWidth="1"/>
    <col min="2575" max="2575" width="4.28515625" style="306" customWidth="1"/>
    <col min="2576" max="2576" width="3.28515625" style="306" customWidth="1"/>
    <col min="2577" max="2577" width="5.42578125" style="306" customWidth="1"/>
    <col min="2578" max="2578" width="5.7109375" style="306" customWidth="1"/>
    <col min="2579" max="2582" width="2.7109375" style="306" customWidth="1"/>
    <col min="2583" max="2584" width="3" style="306" customWidth="1"/>
    <col min="2585" max="2585" width="5.7109375" style="306" customWidth="1"/>
    <col min="2586" max="2586" width="4.7109375" style="306" customWidth="1"/>
    <col min="2587" max="2587" width="3.85546875" style="306" customWidth="1"/>
    <col min="2588" max="2588" width="5.5703125" style="306" customWidth="1"/>
    <col min="2589" max="2589" width="5.7109375" style="306" customWidth="1"/>
    <col min="2590" max="2590" width="6.7109375" style="306" customWidth="1"/>
    <col min="2591" max="2591" width="6.28515625" style="306" customWidth="1"/>
    <col min="2592" max="2593" width="3.85546875" style="306" customWidth="1"/>
    <col min="2594" max="2594" width="4.5703125" style="306" customWidth="1"/>
    <col min="2595" max="2595" width="7.140625" style="306" customWidth="1"/>
    <col min="2596" max="2816" width="9.140625" style="306"/>
    <col min="2817" max="2817" width="3.140625" style="306" customWidth="1"/>
    <col min="2818" max="2818" width="18.42578125" style="306" customWidth="1"/>
    <col min="2819" max="2819" width="3.28515625" style="306" customWidth="1"/>
    <col min="2820" max="2820" width="4.42578125" style="306" customWidth="1"/>
    <col min="2821" max="2821" width="11.28515625" style="306" customWidth="1"/>
    <col min="2822" max="2822" width="7.42578125" style="306" customWidth="1"/>
    <col min="2823" max="2823" width="10.28515625" style="306" customWidth="1"/>
    <col min="2824" max="2827" width="2.7109375" style="306" customWidth="1"/>
    <col min="2828" max="2829" width="3.42578125" style="306" customWidth="1"/>
    <col min="2830" max="2830" width="5.7109375" style="306" customWidth="1"/>
    <col min="2831" max="2831" width="4.28515625" style="306" customWidth="1"/>
    <col min="2832" max="2832" width="3.28515625" style="306" customWidth="1"/>
    <col min="2833" max="2833" width="5.42578125" style="306" customWidth="1"/>
    <col min="2834" max="2834" width="5.7109375" style="306" customWidth="1"/>
    <col min="2835" max="2838" width="2.7109375" style="306" customWidth="1"/>
    <col min="2839" max="2840" width="3" style="306" customWidth="1"/>
    <col min="2841" max="2841" width="5.7109375" style="306" customWidth="1"/>
    <col min="2842" max="2842" width="4.7109375" style="306" customWidth="1"/>
    <col min="2843" max="2843" width="3.85546875" style="306" customWidth="1"/>
    <col min="2844" max="2844" width="5.5703125" style="306" customWidth="1"/>
    <col min="2845" max="2845" width="5.7109375" style="306" customWidth="1"/>
    <col min="2846" max="2846" width="6.7109375" style="306" customWidth="1"/>
    <col min="2847" max="2847" width="6.28515625" style="306" customWidth="1"/>
    <col min="2848" max="2849" width="3.85546875" style="306" customWidth="1"/>
    <col min="2850" max="2850" width="4.5703125" style="306" customWidth="1"/>
    <col min="2851" max="2851" width="7.140625" style="306" customWidth="1"/>
    <col min="2852" max="3072" width="9.140625" style="306"/>
    <col min="3073" max="3073" width="3.140625" style="306" customWidth="1"/>
    <col min="3074" max="3074" width="18.42578125" style="306" customWidth="1"/>
    <col min="3075" max="3075" width="3.28515625" style="306" customWidth="1"/>
    <col min="3076" max="3076" width="4.42578125" style="306" customWidth="1"/>
    <col min="3077" max="3077" width="11.28515625" style="306" customWidth="1"/>
    <col min="3078" max="3078" width="7.42578125" style="306" customWidth="1"/>
    <col min="3079" max="3079" width="10.28515625" style="306" customWidth="1"/>
    <col min="3080" max="3083" width="2.7109375" style="306" customWidth="1"/>
    <col min="3084" max="3085" width="3.42578125" style="306" customWidth="1"/>
    <col min="3086" max="3086" width="5.7109375" style="306" customWidth="1"/>
    <col min="3087" max="3087" width="4.28515625" style="306" customWidth="1"/>
    <col min="3088" max="3088" width="3.28515625" style="306" customWidth="1"/>
    <col min="3089" max="3089" width="5.42578125" style="306" customWidth="1"/>
    <col min="3090" max="3090" width="5.7109375" style="306" customWidth="1"/>
    <col min="3091" max="3094" width="2.7109375" style="306" customWidth="1"/>
    <col min="3095" max="3096" width="3" style="306" customWidth="1"/>
    <col min="3097" max="3097" width="5.7109375" style="306" customWidth="1"/>
    <col min="3098" max="3098" width="4.7109375" style="306" customWidth="1"/>
    <col min="3099" max="3099" width="3.85546875" style="306" customWidth="1"/>
    <col min="3100" max="3100" width="5.5703125" style="306" customWidth="1"/>
    <col min="3101" max="3101" width="5.7109375" style="306" customWidth="1"/>
    <col min="3102" max="3102" width="6.7109375" style="306" customWidth="1"/>
    <col min="3103" max="3103" width="6.28515625" style="306" customWidth="1"/>
    <col min="3104" max="3105" width="3.85546875" style="306" customWidth="1"/>
    <col min="3106" max="3106" width="4.5703125" style="306" customWidth="1"/>
    <col min="3107" max="3107" width="7.140625" style="306" customWidth="1"/>
    <col min="3108" max="3328" width="9.140625" style="306"/>
    <col min="3329" max="3329" width="3.140625" style="306" customWidth="1"/>
    <col min="3330" max="3330" width="18.42578125" style="306" customWidth="1"/>
    <col min="3331" max="3331" width="3.28515625" style="306" customWidth="1"/>
    <col min="3332" max="3332" width="4.42578125" style="306" customWidth="1"/>
    <col min="3333" max="3333" width="11.28515625" style="306" customWidth="1"/>
    <col min="3334" max="3334" width="7.42578125" style="306" customWidth="1"/>
    <col min="3335" max="3335" width="10.28515625" style="306" customWidth="1"/>
    <col min="3336" max="3339" width="2.7109375" style="306" customWidth="1"/>
    <col min="3340" max="3341" width="3.42578125" style="306" customWidth="1"/>
    <col min="3342" max="3342" width="5.7109375" style="306" customWidth="1"/>
    <col min="3343" max="3343" width="4.28515625" style="306" customWidth="1"/>
    <col min="3344" max="3344" width="3.28515625" style="306" customWidth="1"/>
    <col min="3345" max="3345" width="5.42578125" style="306" customWidth="1"/>
    <col min="3346" max="3346" width="5.7109375" style="306" customWidth="1"/>
    <col min="3347" max="3350" width="2.7109375" style="306" customWidth="1"/>
    <col min="3351" max="3352" width="3" style="306" customWidth="1"/>
    <col min="3353" max="3353" width="5.7109375" style="306" customWidth="1"/>
    <col min="3354" max="3354" width="4.7109375" style="306" customWidth="1"/>
    <col min="3355" max="3355" width="3.85546875" style="306" customWidth="1"/>
    <col min="3356" max="3356" width="5.5703125" style="306" customWidth="1"/>
    <col min="3357" max="3357" width="5.7109375" style="306" customWidth="1"/>
    <col min="3358" max="3358" width="6.7109375" style="306" customWidth="1"/>
    <col min="3359" max="3359" width="6.28515625" style="306" customWidth="1"/>
    <col min="3360" max="3361" width="3.85546875" style="306" customWidth="1"/>
    <col min="3362" max="3362" width="4.5703125" style="306" customWidth="1"/>
    <col min="3363" max="3363" width="7.140625" style="306" customWidth="1"/>
    <col min="3364" max="3584" width="9.140625" style="306"/>
    <col min="3585" max="3585" width="3.140625" style="306" customWidth="1"/>
    <col min="3586" max="3586" width="18.42578125" style="306" customWidth="1"/>
    <col min="3587" max="3587" width="3.28515625" style="306" customWidth="1"/>
    <col min="3588" max="3588" width="4.42578125" style="306" customWidth="1"/>
    <col min="3589" max="3589" width="11.28515625" style="306" customWidth="1"/>
    <col min="3590" max="3590" width="7.42578125" style="306" customWidth="1"/>
    <col min="3591" max="3591" width="10.28515625" style="306" customWidth="1"/>
    <col min="3592" max="3595" width="2.7109375" style="306" customWidth="1"/>
    <col min="3596" max="3597" width="3.42578125" style="306" customWidth="1"/>
    <col min="3598" max="3598" width="5.7109375" style="306" customWidth="1"/>
    <col min="3599" max="3599" width="4.28515625" style="306" customWidth="1"/>
    <col min="3600" max="3600" width="3.28515625" style="306" customWidth="1"/>
    <col min="3601" max="3601" width="5.42578125" style="306" customWidth="1"/>
    <col min="3602" max="3602" width="5.7109375" style="306" customWidth="1"/>
    <col min="3603" max="3606" width="2.7109375" style="306" customWidth="1"/>
    <col min="3607" max="3608" width="3" style="306" customWidth="1"/>
    <col min="3609" max="3609" width="5.7109375" style="306" customWidth="1"/>
    <col min="3610" max="3610" width="4.7109375" style="306" customWidth="1"/>
    <col min="3611" max="3611" width="3.85546875" style="306" customWidth="1"/>
    <col min="3612" max="3612" width="5.5703125" style="306" customWidth="1"/>
    <col min="3613" max="3613" width="5.7109375" style="306" customWidth="1"/>
    <col min="3614" max="3614" width="6.7109375" style="306" customWidth="1"/>
    <col min="3615" max="3615" width="6.28515625" style="306" customWidth="1"/>
    <col min="3616" max="3617" width="3.85546875" style="306" customWidth="1"/>
    <col min="3618" max="3618" width="4.5703125" style="306" customWidth="1"/>
    <col min="3619" max="3619" width="7.140625" style="306" customWidth="1"/>
    <col min="3620" max="3840" width="9.140625" style="306"/>
    <col min="3841" max="3841" width="3.140625" style="306" customWidth="1"/>
    <col min="3842" max="3842" width="18.42578125" style="306" customWidth="1"/>
    <col min="3843" max="3843" width="3.28515625" style="306" customWidth="1"/>
    <col min="3844" max="3844" width="4.42578125" style="306" customWidth="1"/>
    <col min="3845" max="3845" width="11.28515625" style="306" customWidth="1"/>
    <col min="3846" max="3846" width="7.42578125" style="306" customWidth="1"/>
    <col min="3847" max="3847" width="10.28515625" style="306" customWidth="1"/>
    <col min="3848" max="3851" width="2.7109375" style="306" customWidth="1"/>
    <col min="3852" max="3853" width="3.42578125" style="306" customWidth="1"/>
    <col min="3854" max="3854" width="5.7109375" style="306" customWidth="1"/>
    <col min="3855" max="3855" width="4.28515625" style="306" customWidth="1"/>
    <col min="3856" max="3856" width="3.28515625" style="306" customWidth="1"/>
    <col min="3857" max="3857" width="5.42578125" style="306" customWidth="1"/>
    <col min="3858" max="3858" width="5.7109375" style="306" customWidth="1"/>
    <col min="3859" max="3862" width="2.7109375" style="306" customWidth="1"/>
    <col min="3863" max="3864" width="3" style="306" customWidth="1"/>
    <col min="3865" max="3865" width="5.7109375" style="306" customWidth="1"/>
    <col min="3866" max="3866" width="4.7109375" style="306" customWidth="1"/>
    <col min="3867" max="3867" width="3.85546875" style="306" customWidth="1"/>
    <col min="3868" max="3868" width="5.5703125" style="306" customWidth="1"/>
    <col min="3869" max="3869" width="5.7109375" style="306" customWidth="1"/>
    <col min="3870" max="3870" width="6.7109375" style="306" customWidth="1"/>
    <col min="3871" max="3871" width="6.28515625" style="306" customWidth="1"/>
    <col min="3872" max="3873" width="3.85546875" style="306" customWidth="1"/>
    <col min="3874" max="3874" width="4.5703125" style="306" customWidth="1"/>
    <col min="3875" max="3875" width="7.140625" style="306" customWidth="1"/>
    <col min="3876" max="4096" width="9.140625" style="306"/>
    <col min="4097" max="4097" width="3.140625" style="306" customWidth="1"/>
    <col min="4098" max="4098" width="18.42578125" style="306" customWidth="1"/>
    <col min="4099" max="4099" width="3.28515625" style="306" customWidth="1"/>
    <col min="4100" max="4100" width="4.42578125" style="306" customWidth="1"/>
    <col min="4101" max="4101" width="11.28515625" style="306" customWidth="1"/>
    <col min="4102" max="4102" width="7.42578125" style="306" customWidth="1"/>
    <col min="4103" max="4103" width="10.28515625" style="306" customWidth="1"/>
    <col min="4104" max="4107" width="2.7109375" style="306" customWidth="1"/>
    <col min="4108" max="4109" width="3.42578125" style="306" customWidth="1"/>
    <col min="4110" max="4110" width="5.7109375" style="306" customWidth="1"/>
    <col min="4111" max="4111" width="4.28515625" style="306" customWidth="1"/>
    <col min="4112" max="4112" width="3.28515625" style="306" customWidth="1"/>
    <col min="4113" max="4113" width="5.42578125" style="306" customWidth="1"/>
    <col min="4114" max="4114" width="5.7109375" style="306" customWidth="1"/>
    <col min="4115" max="4118" width="2.7109375" style="306" customWidth="1"/>
    <col min="4119" max="4120" width="3" style="306" customWidth="1"/>
    <col min="4121" max="4121" width="5.7109375" style="306" customWidth="1"/>
    <col min="4122" max="4122" width="4.7109375" style="306" customWidth="1"/>
    <col min="4123" max="4123" width="3.85546875" style="306" customWidth="1"/>
    <col min="4124" max="4124" width="5.5703125" style="306" customWidth="1"/>
    <col min="4125" max="4125" width="5.7109375" style="306" customWidth="1"/>
    <col min="4126" max="4126" width="6.7109375" style="306" customWidth="1"/>
    <col min="4127" max="4127" width="6.28515625" style="306" customWidth="1"/>
    <col min="4128" max="4129" width="3.85546875" style="306" customWidth="1"/>
    <col min="4130" max="4130" width="4.5703125" style="306" customWidth="1"/>
    <col min="4131" max="4131" width="7.140625" style="306" customWidth="1"/>
    <col min="4132" max="4352" width="9.140625" style="306"/>
    <col min="4353" max="4353" width="3.140625" style="306" customWidth="1"/>
    <col min="4354" max="4354" width="18.42578125" style="306" customWidth="1"/>
    <col min="4355" max="4355" width="3.28515625" style="306" customWidth="1"/>
    <col min="4356" max="4356" width="4.42578125" style="306" customWidth="1"/>
    <col min="4357" max="4357" width="11.28515625" style="306" customWidth="1"/>
    <col min="4358" max="4358" width="7.42578125" style="306" customWidth="1"/>
    <col min="4359" max="4359" width="10.28515625" style="306" customWidth="1"/>
    <col min="4360" max="4363" width="2.7109375" style="306" customWidth="1"/>
    <col min="4364" max="4365" width="3.42578125" style="306" customWidth="1"/>
    <col min="4366" max="4366" width="5.7109375" style="306" customWidth="1"/>
    <col min="4367" max="4367" width="4.28515625" style="306" customWidth="1"/>
    <col min="4368" max="4368" width="3.28515625" style="306" customWidth="1"/>
    <col min="4369" max="4369" width="5.42578125" style="306" customWidth="1"/>
    <col min="4370" max="4370" width="5.7109375" style="306" customWidth="1"/>
    <col min="4371" max="4374" width="2.7109375" style="306" customWidth="1"/>
    <col min="4375" max="4376" width="3" style="306" customWidth="1"/>
    <col min="4377" max="4377" width="5.7109375" style="306" customWidth="1"/>
    <col min="4378" max="4378" width="4.7109375" style="306" customWidth="1"/>
    <col min="4379" max="4379" width="3.85546875" style="306" customWidth="1"/>
    <col min="4380" max="4380" width="5.5703125" style="306" customWidth="1"/>
    <col min="4381" max="4381" width="5.7109375" style="306" customWidth="1"/>
    <col min="4382" max="4382" width="6.7109375" style="306" customWidth="1"/>
    <col min="4383" max="4383" width="6.28515625" style="306" customWidth="1"/>
    <col min="4384" max="4385" width="3.85546875" style="306" customWidth="1"/>
    <col min="4386" max="4386" width="4.5703125" style="306" customWidth="1"/>
    <col min="4387" max="4387" width="7.140625" style="306" customWidth="1"/>
    <col min="4388" max="4608" width="9.140625" style="306"/>
    <col min="4609" max="4609" width="3.140625" style="306" customWidth="1"/>
    <col min="4610" max="4610" width="18.42578125" style="306" customWidth="1"/>
    <col min="4611" max="4611" width="3.28515625" style="306" customWidth="1"/>
    <col min="4612" max="4612" width="4.42578125" style="306" customWidth="1"/>
    <col min="4613" max="4613" width="11.28515625" style="306" customWidth="1"/>
    <col min="4614" max="4614" width="7.42578125" style="306" customWidth="1"/>
    <col min="4615" max="4615" width="10.28515625" style="306" customWidth="1"/>
    <col min="4616" max="4619" width="2.7109375" style="306" customWidth="1"/>
    <col min="4620" max="4621" width="3.42578125" style="306" customWidth="1"/>
    <col min="4622" max="4622" width="5.7109375" style="306" customWidth="1"/>
    <col min="4623" max="4623" width="4.28515625" style="306" customWidth="1"/>
    <col min="4624" max="4624" width="3.28515625" style="306" customWidth="1"/>
    <col min="4625" max="4625" width="5.42578125" style="306" customWidth="1"/>
    <col min="4626" max="4626" width="5.7109375" style="306" customWidth="1"/>
    <col min="4627" max="4630" width="2.7109375" style="306" customWidth="1"/>
    <col min="4631" max="4632" width="3" style="306" customWidth="1"/>
    <col min="4633" max="4633" width="5.7109375" style="306" customWidth="1"/>
    <col min="4634" max="4634" width="4.7109375" style="306" customWidth="1"/>
    <col min="4635" max="4635" width="3.85546875" style="306" customWidth="1"/>
    <col min="4636" max="4636" width="5.5703125" style="306" customWidth="1"/>
    <col min="4637" max="4637" width="5.7109375" style="306" customWidth="1"/>
    <col min="4638" max="4638" width="6.7109375" style="306" customWidth="1"/>
    <col min="4639" max="4639" width="6.28515625" style="306" customWidth="1"/>
    <col min="4640" max="4641" width="3.85546875" style="306" customWidth="1"/>
    <col min="4642" max="4642" width="4.5703125" style="306" customWidth="1"/>
    <col min="4643" max="4643" width="7.140625" style="306" customWidth="1"/>
    <col min="4644" max="4864" width="9.140625" style="306"/>
    <col min="4865" max="4865" width="3.140625" style="306" customWidth="1"/>
    <col min="4866" max="4866" width="18.42578125" style="306" customWidth="1"/>
    <col min="4867" max="4867" width="3.28515625" style="306" customWidth="1"/>
    <col min="4868" max="4868" width="4.42578125" style="306" customWidth="1"/>
    <col min="4869" max="4869" width="11.28515625" style="306" customWidth="1"/>
    <col min="4870" max="4870" width="7.42578125" style="306" customWidth="1"/>
    <col min="4871" max="4871" width="10.28515625" style="306" customWidth="1"/>
    <col min="4872" max="4875" width="2.7109375" style="306" customWidth="1"/>
    <col min="4876" max="4877" width="3.42578125" style="306" customWidth="1"/>
    <col min="4878" max="4878" width="5.7109375" style="306" customWidth="1"/>
    <col min="4879" max="4879" width="4.28515625" style="306" customWidth="1"/>
    <col min="4880" max="4880" width="3.28515625" style="306" customWidth="1"/>
    <col min="4881" max="4881" width="5.42578125" style="306" customWidth="1"/>
    <col min="4882" max="4882" width="5.7109375" style="306" customWidth="1"/>
    <col min="4883" max="4886" width="2.7109375" style="306" customWidth="1"/>
    <col min="4887" max="4888" width="3" style="306" customWidth="1"/>
    <col min="4889" max="4889" width="5.7109375" style="306" customWidth="1"/>
    <col min="4890" max="4890" width="4.7109375" style="306" customWidth="1"/>
    <col min="4891" max="4891" width="3.85546875" style="306" customWidth="1"/>
    <col min="4892" max="4892" width="5.5703125" style="306" customWidth="1"/>
    <col min="4893" max="4893" width="5.7109375" style="306" customWidth="1"/>
    <col min="4894" max="4894" width="6.7109375" style="306" customWidth="1"/>
    <col min="4895" max="4895" width="6.28515625" style="306" customWidth="1"/>
    <col min="4896" max="4897" width="3.85546875" style="306" customWidth="1"/>
    <col min="4898" max="4898" width="4.5703125" style="306" customWidth="1"/>
    <col min="4899" max="4899" width="7.140625" style="306" customWidth="1"/>
    <col min="4900" max="5120" width="9.140625" style="306"/>
    <col min="5121" max="5121" width="3.140625" style="306" customWidth="1"/>
    <col min="5122" max="5122" width="18.42578125" style="306" customWidth="1"/>
    <col min="5123" max="5123" width="3.28515625" style="306" customWidth="1"/>
    <col min="5124" max="5124" width="4.42578125" style="306" customWidth="1"/>
    <col min="5125" max="5125" width="11.28515625" style="306" customWidth="1"/>
    <col min="5126" max="5126" width="7.42578125" style="306" customWidth="1"/>
    <col min="5127" max="5127" width="10.28515625" style="306" customWidth="1"/>
    <col min="5128" max="5131" width="2.7109375" style="306" customWidth="1"/>
    <col min="5132" max="5133" width="3.42578125" style="306" customWidth="1"/>
    <col min="5134" max="5134" width="5.7109375" style="306" customWidth="1"/>
    <col min="5135" max="5135" width="4.28515625" style="306" customWidth="1"/>
    <col min="5136" max="5136" width="3.28515625" style="306" customWidth="1"/>
    <col min="5137" max="5137" width="5.42578125" style="306" customWidth="1"/>
    <col min="5138" max="5138" width="5.7109375" style="306" customWidth="1"/>
    <col min="5139" max="5142" width="2.7109375" style="306" customWidth="1"/>
    <col min="5143" max="5144" width="3" style="306" customWidth="1"/>
    <col min="5145" max="5145" width="5.7109375" style="306" customWidth="1"/>
    <col min="5146" max="5146" width="4.7109375" style="306" customWidth="1"/>
    <col min="5147" max="5147" width="3.85546875" style="306" customWidth="1"/>
    <col min="5148" max="5148" width="5.5703125" style="306" customWidth="1"/>
    <col min="5149" max="5149" width="5.7109375" style="306" customWidth="1"/>
    <col min="5150" max="5150" width="6.7109375" style="306" customWidth="1"/>
    <col min="5151" max="5151" width="6.28515625" style="306" customWidth="1"/>
    <col min="5152" max="5153" width="3.85546875" style="306" customWidth="1"/>
    <col min="5154" max="5154" width="4.5703125" style="306" customWidth="1"/>
    <col min="5155" max="5155" width="7.140625" style="306" customWidth="1"/>
    <col min="5156" max="5376" width="9.140625" style="306"/>
    <col min="5377" max="5377" width="3.140625" style="306" customWidth="1"/>
    <col min="5378" max="5378" width="18.42578125" style="306" customWidth="1"/>
    <col min="5379" max="5379" width="3.28515625" style="306" customWidth="1"/>
    <col min="5380" max="5380" width="4.42578125" style="306" customWidth="1"/>
    <col min="5381" max="5381" width="11.28515625" style="306" customWidth="1"/>
    <col min="5382" max="5382" width="7.42578125" style="306" customWidth="1"/>
    <col min="5383" max="5383" width="10.28515625" style="306" customWidth="1"/>
    <col min="5384" max="5387" width="2.7109375" style="306" customWidth="1"/>
    <col min="5388" max="5389" width="3.42578125" style="306" customWidth="1"/>
    <col min="5390" max="5390" width="5.7109375" style="306" customWidth="1"/>
    <col min="5391" max="5391" width="4.28515625" style="306" customWidth="1"/>
    <col min="5392" max="5392" width="3.28515625" style="306" customWidth="1"/>
    <col min="5393" max="5393" width="5.42578125" style="306" customWidth="1"/>
    <col min="5394" max="5394" width="5.7109375" style="306" customWidth="1"/>
    <col min="5395" max="5398" width="2.7109375" style="306" customWidth="1"/>
    <col min="5399" max="5400" width="3" style="306" customWidth="1"/>
    <col min="5401" max="5401" width="5.7109375" style="306" customWidth="1"/>
    <col min="5402" max="5402" width="4.7109375" style="306" customWidth="1"/>
    <col min="5403" max="5403" width="3.85546875" style="306" customWidth="1"/>
    <col min="5404" max="5404" width="5.5703125" style="306" customWidth="1"/>
    <col min="5405" max="5405" width="5.7109375" style="306" customWidth="1"/>
    <col min="5406" max="5406" width="6.7109375" style="306" customWidth="1"/>
    <col min="5407" max="5407" width="6.28515625" style="306" customWidth="1"/>
    <col min="5408" max="5409" width="3.85546875" style="306" customWidth="1"/>
    <col min="5410" max="5410" width="4.5703125" style="306" customWidth="1"/>
    <col min="5411" max="5411" width="7.140625" style="306" customWidth="1"/>
    <col min="5412" max="5632" width="9.140625" style="306"/>
    <col min="5633" max="5633" width="3.140625" style="306" customWidth="1"/>
    <col min="5634" max="5634" width="18.42578125" style="306" customWidth="1"/>
    <col min="5635" max="5635" width="3.28515625" style="306" customWidth="1"/>
    <col min="5636" max="5636" width="4.42578125" style="306" customWidth="1"/>
    <col min="5637" max="5637" width="11.28515625" style="306" customWidth="1"/>
    <col min="5638" max="5638" width="7.42578125" style="306" customWidth="1"/>
    <col min="5639" max="5639" width="10.28515625" style="306" customWidth="1"/>
    <col min="5640" max="5643" width="2.7109375" style="306" customWidth="1"/>
    <col min="5644" max="5645" width="3.42578125" style="306" customWidth="1"/>
    <col min="5646" max="5646" width="5.7109375" style="306" customWidth="1"/>
    <col min="5647" max="5647" width="4.28515625" style="306" customWidth="1"/>
    <col min="5648" max="5648" width="3.28515625" style="306" customWidth="1"/>
    <col min="5649" max="5649" width="5.42578125" style="306" customWidth="1"/>
    <col min="5650" max="5650" width="5.7109375" style="306" customWidth="1"/>
    <col min="5651" max="5654" width="2.7109375" style="306" customWidth="1"/>
    <col min="5655" max="5656" width="3" style="306" customWidth="1"/>
    <col min="5657" max="5657" width="5.7109375" style="306" customWidth="1"/>
    <col min="5658" max="5658" width="4.7109375" style="306" customWidth="1"/>
    <col min="5659" max="5659" width="3.85546875" style="306" customWidth="1"/>
    <col min="5660" max="5660" width="5.5703125" style="306" customWidth="1"/>
    <col min="5661" max="5661" width="5.7109375" style="306" customWidth="1"/>
    <col min="5662" max="5662" width="6.7109375" style="306" customWidth="1"/>
    <col min="5663" max="5663" width="6.28515625" style="306" customWidth="1"/>
    <col min="5664" max="5665" width="3.85546875" style="306" customWidth="1"/>
    <col min="5666" max="5666" width="4.5703125" style="306" customWidth="1"/>
    <col min="5667" max="5667" width="7.140625" style="306" customWidth="1"/>
    <col min="5668" max="5888" width="9.140625" style="306"/>
    <col min="5889" max="5889" width="3.140625" style="306" customWidth="1"/>
    <col min="5890" max="5890" width="18.42578125" style="306" customWidth="1"/>
    <col min="5891" max="5891" width="3.28515625" style="306" customWidth="1"/>
    <col min="5892" max="5892" width="4.42578125" style="306" customWidth="1"/>
    <col min="5893" max="5893" width="11.28515625" style="306" customWidth="1"/>
    <col min="5894" max="5894" width="7.42578125" style="306" customWidth="1"/>
    <col min="5895" max="5895" width="10.28515625" style="306" customWidth="1"/>
    <col min="5896" max="5899" width="2.7109375" style="306" customWidth="1"/>
    <col min="5900" max="5901" width="3.42578125" style="306" customWidth="1"/>
    <col min="5902" max="5902" width="5.7109375" style="306" customWidth="1"/>
    <col min="5903" max="5903" width="4.28515625" style="306" customWidth="1"/>
    <col min="5904" max="5904" width="3.28515625" style="306" customWidth="1"/>
    <col min="5905" max="5905" width="5.42578125" style="306" customWidth="1"/>
    <col min="5906" max="5906" width="5.7109375" style="306" customWidth="1"/>
    <col min="5907" max="5910" width="2.7109375" style="306" customWidth="1"/>
    <col min="5911" max="5912" width="3" style="306" customWidth="1"/>
    <col min="5913" max="5913" width="5.7109375" style="306" customWidth="1"/>
    <col min="5914" max="5914" width="4.7109375" style="306" customWidth="1"/>
    <col min="5915" max="5915" width="3.85546875" style="306" customWidth="1"/>
    <col min="5916" max="5916" width="5.5703125" style="306" customWidth="1"/>
    <col min="5917" max="5917" width="5.7109375" style="306" customWidth="1"/>
    <col min="5918" max="5918" width="6.7109375" style="306" customWidth="1"/>
    <col min="5919" max="5919" width="6.28515625" style="306" customWidth="1"/>
    <col min="5920" max="5921" width="3.85546875" style="306" customWidth="1"/>
    <col min="5922" max="5922" width="4.5703125" style="306" customWidth="1"/>
    <col min="5923" max="5923" width="7.140625" style="306" customWidth="1"/>
    <col min="5924" max="6144" width="9.140625" style="306"/>
    <col min="6145" max="6145" width="3.140625" style="306" customWidth="1"/>
    <col min="6146" max="6146" width="18.42578125" style="306" customWidth="1"/>
    <col min="6147" max="6147" width="3.28515625" style="306" customWidth="1"/>
    <col min="6148" max="6148" width="4.42578125" style="306" customWidth="1"/>
    <col min="6149" max="6149" width="11.28515625" style="306" customWidth="1"/>
    <col min="6150" max="6150" width="7.42578125" style="306" customWidth="1"/>
    <col min="6151" max="6151" width="10.28515625" style="306" customWidth="1"/>
    <col min="6152" max="6155" width="2.7109375" style="306" customWidth="1"/>
    <col min="6156" max="6157" width="3.42578125" style="306" customWidth="1"/>
    <col min="6158" max="6158" width="5.7109375" style="306" customWidth="1"/>
    <col min="6159" max="6159" width="4.28515625" style="306" customWidth="1"/>
    <col min="6160" max="6160" width="3.28515625" style="306" customWidth="1"/>
    <col min="6161" max="6161" width="5.42578125" style="306" customWidth="1"/>
    <col min="6162" max="6162" width="5.7109375" style="306" customWidth="1"/>
    <col min="6163" max="6166" width="2.7109375" style="306" customWidth="1"/>
    <col min="6167" max="6168" width="3" style="306" customWidth="1"/>
    <col min="6169" max="6169" width="5.7109375" style="306" customWidth="1"/>
    <col min="6170" max="6170" width="4.7109375" style="306" customWidth="1"/>
    <col min="6171" max="6171" width="3.85546875" style="306" customWidth="1"/>
    <col min="6172" max="6172" width="5.5703125" style="306" customWidth="1"/>
    <col min="6173" max="6173" width="5.7109375" style="306" customWidth="1"/>
    <col min="6174" max="6174" width="6.7109375" style="306" customWidth="1"/>
    <col min="6175" max="6175" width="6.28515625" style="306" customWidth="1"/>
    <col min="6176" max="6177" width="3.85546875" style="306" customWidth="1"/>
    <col min="6178" max="6178" width="4.5703125" style="306" customWidth="1"/>
    <col min="6179" max="6179" width="7.140625" style="306" customWidth="1"/>
    <col min="6180" max="6400" width="9.140625" style="306"/>
    <col min="6401" max="6401" width="3.140625" style="306" customWidth="1"/>
    <col min="6402" max="6402" width="18.42578125" style="306" customWidth="1"/>
    <col min="6403" max="6403" width="3.28515625" style="306" customWidth="1"/>
    <col min="6404" max="6404" width="4.42578125" style="306" customWidth="1"/>
    <col min="6405" max="6405" width="11.28515625" style="306" customWidth="1"/>
    <col min="6406" max="6406" width="7.42578125" style="306" customWidth="1"/>
    <col min="6407" max="6407" width="10.28515625" style="306" customWidth="1"/>
    <col min="6408" max="6411" width="2.7109375" style="306" customWidth="1"/>
    <col min="6412" max="6413" width="3.42578125" style="306" customWidth="1"/>
    <col min="6414" max="6414" width="5.7109375" style="306" customWidth="1"/>
    <col min="6415" max="6415" width="4.28515625" style="306" customWidth="1"/>
    <col min="6416" max="6416" width="3.28515625" style="306" customWidth="1"/>
    <col min="6417" max="6417" width="5.42578125" style="306" customWidth="1"/>
    <col min="6418" max="6418" width="5.7109375" style="306" customWidth="1"/>
    <col min="6419" max="6422" width="2.7109375" style="306" customWidth="1"/>
    <col min="6423" max="6424" width="3" style="306" customWidth="1"/>
    <col min="6425" max="6425" width="5.7109375" style="306" customWidth="1"/>
    <col min="6426" max="6426" width="4.7109375" style="306" customWidth="1"/>
    <col min="6427" max="6427" width="3.85546875" style="306" customWidth="1"/>
    <col min="6428" max="6428" width="5.5703125" style="306" customWidth="1"/>
    <col min="6429" max="6429" width="5.7109375" style="306" customWidth="1"/>
    <col min="6430" max="6430" width="6.7109375" style="306" customWidth="1"/>
    <col min="6431" max="6431" width="6.28515625" style="306" customWidth="1"/>
    <col min="6432" max="6433" width="3.85546875" style="306" customWidth="1"/>
    <col min="6434" max="6434" width="4.5703125" style="306" customWidth="1"/>
    <col min="6435" max="6435" width="7.140625" style="306" customWidth="1"/>
    <col min="6436" max="6656" width="9.140625" style="306"/>
    <col min="6657" max="6657" width="3.140625" style="306" customWidth="1"/>
    <col min="6658" max="6658" width="18.42578125" style="306" customWidth="1"/>
    <col min="6659" max="6659" width="3.28515625" style="306" customWidth="1"/>
    <col min="6660" max="6660" width="4.42578125" style="306" customWidth="1"/>
    <col min="6661" max="6661" width="11.28515625" style="306" customWidth="1"/>
    <col min="6662" max="6662" width="7.42578125" style="306" customWidth="1"/>
    <col min="6663" max="6663" width="10.28515625" style="306" customWidth="1"/>
    <col min="6664" max="6667" width="2.7109375" style="306" customWidth="1"/>
    <col min="6668" max="6669" width="3.42578125" style="306" customWidth="1"/>
    <col min="6670" max="6670" width="5.7109375" style="306" customWidth="1"/>
    <col min="6671" max="6671" width="4.28515625" style="306" customWidth="1"/>
    <col min="6672" max="6672" width="3.28515625" style="306" customWidth="1"/>
    <col min="6673" max="6673" width="5.42578125" style="306" customWidth="1"/>
    <col min="6674" max="6674" width="5.7109375" style="306" customWidth="1"/>
    <col min="6675" max="6678" width="2.7109375" style="306" customWidth="1"/>
    <col min="6679" max="6680" width="3" style="306" customWidth="1"/>
    <col min="6681" max="6681" width="5.7109375" style="306" customWidth="1"/>
    <col min="6682" max="6682" width="4.7109375" style="306" customWidth="1"/>
    <col min="6683" max="6683" width="3.85546875" style="306" customWidth="1"/>
    <col min="6684" max="6684" width="5.5703125" style="306" customWidth="1"/>
    <col min="6685" max="6685" width="5.7109375" style="306" customWidth="1"/>
    <col min="6686" max="6686" width="6.7109375" style="306" customWidth="1"/>
    <col min="6687" max="6687" width="6.28515625" style="306" customWidth="1"/>
    <col min="6688" max="6689" width="3.85546875" style="306" customWidth="1"/>
    <col min="6690" max="6690" width="4.5703125" style="306" customWidth="1"/>
    <col min="6691" max="6691" width="7.140625" style="306" customWidth="1"/>
    <col min="6692" max="6912" width="9.140625" style="306"/>
    <col min="6913" max="6913" width="3.140625" style="306" customWidth="1"/>
    <col min="6914" max="6914" width="18.42578125" style="306" customWidth="1"/>
    <col min="6915" max="6915" width="3.28515625" style="306" customWidth="1"/>
    <col min="6916" max="6916" width="4.42578125" style="306" customWidth="1"/>
    <col min="6917" max="6917" width="11.28515625" style="306" customWidth="1"/>
    <col min="6918" max="6918" width="7.42578125" style="306" customWidth="1"/>
    <col min="6919" max="6919" width="10.28515625" style="306" customWidth="1"/>
    <col min="6920" max="6923" width="2.7109375" style="306" customWidth="1"/>
    <col min="6924" max="6925" width="3.42578125" style="306" customWidth="1"/>
    <col min="6926" max="6926" width="5.7109375" style="306" customWidth="1"/>
    <col min="6927" max="6927" width="4.28515625" style="306" customWidth="1"/>
    <col min="6928" max="6928" width="3.28515625" style="306" customWidth="1"/>
    <col min="6929" max="6929" width="5.42578125" style="306" customWidth="1"/>
    <col min="6930" max="6930" width="5.7109375" style="306" customWidth="1"/>
    <col min="6931" max="6934" width="2.7109375" style="306" customWidth="1"/>
    <col min="6935" max="6936" width="3" style="306" customWidth="1"/>
    <col min="6937" max="6937" width="5.7109375" style="306" customWidth="1"/>
    <col min="6938" max="6938" width="4.7109375" style="306" customWidth="1"/>
    <col min="6939" max="6939" width="3.85546875" style="306" customWidth="1"/>
    <col min="6940" max="6940" width="5.5703125" style="306" customWidth="1"/>
    <col min="6941" max="6941" width="5.7109375" style="306" customWidth="1"/>
    <col min="6942" max="6942" width="6.7109375" style="306" customWidth="1"/>
    <col min="6943" max="6943" width="6.28515625" style="306" customWidth="1"/>
    <col min="6944" max="6945" width="3.85546875" style="306" customWidth="1"/>
    <col min="6946" max="6946" width="4.5703125" style="306" customWidth="1"/>
    <col min="6947" max="6947" width="7.140625" style="306" customWidth="1"/>
    <col min="6948" max="7168" width="9.140625" style="306"/>
    <col min="7169" max="7169" width="3.140625" style="306" customWidth="1"/>
    <col min="7170" max="7170" width="18.42578125" style="306" customWidth="1"/>
    <col min="7171" max="7171" width="3.28515625" style="306" customWidth="1"/>
    <col min="7172" max="7172" width="4.42578125" style="306" customWidth="1"/>
    <col min="7173" max="7173" width="11.28515625" style="306" customWidth="1"/>
    <col min="7174" max="7174" width="7.42578125" style="306" customWidth="1"/>
    <col min="7175" max="7175" width="10.28515625" style="306" customWidth="1"/>
    <col min="7176" max="7179" width="2.7109375" style="306" customWidth="1"/>
    <col min="7180" max="7181" width="3.42578125" style="306" customWidth="1"/>
    <col min="7182" max="7182" width="5.7109375" style="306" customWidth="1"/>
    <col min="7183" max="7183" width="4.28515625" style="306" customWidth="1"/>
    <col min="7184" max="7184" width="3.28515625" style="306" customWidth="1"/>
    <col min="7185" max="7185" width="5.42578125" style="306" customWidth="1"/>
    <col min="7186" max="7186" width="5.7109375" style="306" customWidth="1"/>
    <col min="7187" max="7190" width="2.7109375" style="306" customWidth="1"/>
    <col min="7191" max="7192" width="3" style="306" customWidth="1"/>
    <col min="7193" max="7193" width="5.7109375" style="306" customWidth="1"/>
    <col min="7194" max="7194" width="4.7109375" style="306" customWidth="1"/>
    <col min="7195" max="7195" width="3.85546875" style="306" customWidth="1"/>
    <col min="7196" max="7196" width="5.5703125" style="306" customWidth="1"/>
    <col min="7197" max="7197" width="5.7109375" style="306" customWidth="1"/>
    <col min="7198" max="7198" width="6.7109375" style="306" customWidth="1"/>
    <col min="7199" max="7199" width="6.28515625" style="306" customWidth="1"/>
    <col min="7200" max="7201" width="3.85546875" style="306" customWidth="1"/>
    <col min="7202" max="7202" width="4.5703125" style="306" customWidth="1"/>
    <col min="7203" max="7203" width="7.140625" style="306" customWidth="1"/>
    <col min="7204" max="7424" width="9.140625" style="306"/>
    <col min="7425" max="7425" width="3.140625" style="306" customWidth="1"/>
    <col min="7426" max="7426" width="18.42578125" style="306" customWidth="1"/>
    <col min="7427" max="7427" width="3.28515625" style="306" customWidth="1"/>
    <col min="7428" max="7428" width="4.42578125" style="306" customWidth="1"/>
    <col min="7429" max="7429" width="11.28515625" style="306" customWidth="1"/>
    <col min="7430" max="7430" width="7.42578125" style="306" customWidth="1"/>
    <col min="7431" max="7431" width="10.28515625" style="306" customWidth="1"/>
    <col min="7432" max="7435" width="2.7109375" style="306" customWidth="1"/>
    <col min="7436" max="7437" width="3.42578125" style="306" customWidth="1"/>
    <col min="7438" max="7438" width="5.7109375" style="306" customWidth="1"/>
    <col min="7439" max="7439" width="4.28515625" style="306" customWidth="1"/>
    <col min="7440" max="7440" width="3.28515625" style="306" customWidth="1"/>
    <col min="7441" max="7441" width="5.42578125" style="306" customWidth="1"/>
    <col min="7442" max="7442" width="5.7109375" style="306" customWidth="1"/>
    <col min="7443" max="7446" width="2.7109375" style="306" customWidth="1"/>
    <col min="7447" max="7448" width="3" style="306" customWidth="1"/>
    <col min="7449" max="7449" width="5.7109375" style="306" customWidth="1"/>
    <col min="7450" max="7450" width="4.7109375" style="306" customWidth="1"/>
    <col min="7451" max="7451" width="3.85546875" style="306" customWidth="1"/>
    <col min="7452" max="7452" width="5.5703125" style="306" customWidth="1"/>
    <col min="7453" max="7453" width="5.7109375" style="306" customWidth="1"/>
    <col min="7454" max="7454" width="6.7109375" style="306" customWidth="1"/>
    <col min="7455" max="7455" width="6.28515625" style="306" customWidth="1"/>
    <col min="7456" max="7457" width="3.85546875" style="306" customWidth="1"/>
    <col min="7458" max="7458" width="4.5703125" style="306" customWidth="1"/>
    <col min="7459" max="7459" width="7.140625" style="306" customWidth="1"/>
    <col min="7460" max="7680" width="9.140625" style="306"/>
    <col min="7681" max="7681" width="3.140625" style="306" customWidth="1"/>
    <col min="7682" max="7682" width="18.42578125" style="306" customWidth="1"/>
    <col min="7683" max="7683" width="3.28515625" style="306" customWidth="1"/>
    <col min="7684" max="7684" width="4.42578125" style="306" customWidth="1"/>
    <col min="7685" max="7685" width="11.28515625" style="306" customWidth="1"/>
    <col min="7686" max="7686" width="7.42578125" style="306" customWidth="1"/>
    <col min="7687" max="7687" width="10.28515625" style="306" customWidth="1"/>
    <col min="7688" max="7691" width="2.7109375" style="306" customWidth="1"/>
    <col min="7692" max="7693" width="3.42578125" style="306" customWidth="1"/>
    <col min="7694" max="7694" width="5.7109375" style="306" customWidth="1"/>
    <col min="7695" max="7695" width="4.28515625" style="306" customWidth="1"/>
    <col min="7696" max="7696" width="3.28515625" style="306" customWidth="1"/>
    <col min="7697" max="7697" width="5.42578125" style="306" customWidth="1"/>
    <col min="7698" max="7698" width="5.7109375" style="306" customWidth="1"/>
    <col min="7699" max="7702" width="2.7109375" style="306" customWidth="1"/>
    <col min="7703" max="7704" width="3" style="306" customWidth="1"/>
    <col min="7705" max="7705" width="5.7109375" style="306" customWidth="1"/>
    <col min="7706" max="7706" width="4.7109375" style="306" customWidth="1"/>
    <col min="7707" max="7707" width="3.85546875" style="306" customWidth="1"/>
    <col min="7708" max="7708" width="5.5703125" style="306" customWidth="1"/>
    <col min="7709" max="7709" width="5.7109375" style="306" customWidth="1"/>
    <col min="7710" max="7710" width="6.7109375" style="306" customWidth="1"/>
    <col min="7711" max="7711" width="6.28515625" style="306" customWidth="1"/>
    <col min="7712" max="7713" width="3.85546875" style="306" customWidth="1"/>
    <col min="7714" max="7714" width="4.5703125" style="306" customWidth="1"/>
    <col min="7715" max="7715" width="7.140625" style="306" customWidth="1"/>
    <col min="7716" max="7936" width="9.140625" style="306"/>
    <col min="7937" max="7937" width="3.140625" style="306" customWidth="1"/>
    <col min="7938" max="7938" width="18.42578125" style="306" customWidth="1"/>
    <col min="7939" max="7939" width="3.28515625" style="306" customWidth="1"/>
    <col min="7940" max="7940" width="4.42578125" style="306" customWidth="1"/>
    <col min="7941" max="7941" width="11.28515625" style="306" customWidth="1"/>
    <col min="7942" max="7942" width="7.42578125" style="306" customWidth="1"/>
    <col min="7943" max="7943" width="10.28515625" style="306" customWidth="1"/>
    <col min="7944" max="7947" width="2.7109375" style="306" customWidth="1"/>
    <col min="7948" max="7949" width="3.42578125" style="306" customWidth="1"/>
    <col min="7950" max="7950" width="5.7109375" style="306" customWidth="1"/>
    <col min="7951" max="7951" width="4.28515625" style="306" customWidth="1"/>
    <col min="7952" max="7952" width="3.28515625" style="306" customWidth="1"/>
    <col min="7953" max="7953" width="5.42578125" style="306" customWidth="1"/>
    <col min="7954" max="7954" width="5.7109375" style="306" customWidth="1"/>
    <col min="7955" max="7958" width="2.7109375" style="306" customWidth="1"/>
    <col min="7959" max="7960" width="3" style="306" customWidth="1"/>
    <col min="7961" max="7961" width="5.7109375" style="306" customWidth="1"/>
    <col min="7962" max="7962" width="4.7109375" style="306" customWidth="1"/>
    <col min="7963" max="7963" width="3.85546875" style="306" customWidth="1"/>
    <col min="7964" max="7964" width="5.5703125" style="306" customWidth="1"/>
    <col min="7965" max="7965" width="5.7109375" style="306" customWidth="1"/>
    <col min="7966" max="7966" width="6.7109375" style="306" customWidth="1"/>
    <col min="7967" max="7967" width="6.28515625" style="306" customWidth="1"/>
    <col min="7968" max="7969" width="3.85546875" style="306" customWidth="1"/>
    <col min="7970" max="7970" width="4.5703125" style="306" customWidth="1"/>
    <col min="7971" max="7971" width="7.140625" style="306" customWidth="1"/>
    <col min="7972" max="8192" width="9.140625" style="306"/>
    <col min="8193" max="8193" width="3.140625" style="306" customWidth="1"/>
    <col min="8194" max="8194" width="18.42578125" style="306" customWidth="1"/>
    <col min="8195" max="8195" width="3.28515625" style="306" customWidth="1"/>
    <col min="8196" max="8196" width="4.42578125" style="306" customWidth="1"/>
    <col min="8197" max="8197" width="11.28515625" style="306" customWidth="1"/>
    <col min="8198" max="8198" width="7.42578125" style="306" customWidth="1"/>
    <col min="8199" max="8199" width="10.28515625" style="306" customWidth="1"/>
    <col min="8200" max="8203" width="2.7109375" style="306" customWidth="1"/>
    <col min="8204" max="8205" width="3.42578125" style="306" customWidth="1"/>
    <col min="8206" max="8206" width="5.7109375" style="306" customWidth="1"/>
    <col min="8207" max="8207" width="4.28515625" style="306" customWidth="1"/>
    <col min="8208" max="8208" width="3.28515625" style="306" customWidth="1"/>
    <col min="8209" max="8209" width="5.42578125" style="306" customWidth="1"/>
    <col min="8210" max="8210" width="5.7109375" style="306" customWidth="1"/>
    <col min="8211" max="8214" width="2.7109375" style="306" customWidth="1"/>
    <col min="8215" max="8216" width="3" style="306" customWidth="1"/>
    <col min="8217" max="8217" width="5.7109375" style="306" customWidth="1"/>
    <col min="8218" max="8218" width="4.7109375" style="306" customWidth="1"/>
    <col min="8219" max="8219" width="3.85546875" style="306" customWidth="1"/>
    <col min="8220" max="8220" width="5.5703125" style="306" customWidth="1"/>
    <col min="8221" max="8221" width="5.7109375" style="306" customWidth="1"/>
    <col min="8222" max="8222" width="6.7109375" style="306" customWidth="1"/>
    <col min="8223" max="8223" width="6.28515625" style="306" customWidth="1"/>
    <col min="8224" max="8225" width="3.85546875" style="306" customWidth="1"/>
    <col min="8226" max="8226" width="4.5703125" style="306" customWidth="1"/>
    <col min="8227" max="8227" width="7.140625" style="306" customWidth="1"/>
    <col min="8228" max="8448" width="9.140625" style="306"/>
    <col min="8449" max="8449" width="3.140625" style="306" customWidth="1"/>
    <col min="8450" max="8450" width="18.42578125" style="306" customWidth="1"/>
    <col min="8451" max="8451" width="3.28515625" style="306" customWidth="1"/>
    <col min="8452" max="8452" width="4.42578125" style="306" customWidth="1"/>
    <col min="8453" max="8453" width="11.28515625" style="306" customWidth="1"/>
    <col min="8454" max="8454" width="7.42578125" style="306" customWidth="1"/>
    <col min="8455" max="8455" width="10.28515625" style="306" customWidth="1"/>
    <col min="8456" max="8459" width="2.7109375" style="306" customWidth="1"/>
    <col min="8460" max="8461" width="3.42578125" style="306" customWidth="1"/>
    <col min="8462" max="8462" width="5.7109375" style="306" customWidth="1"/>
    <col min="8463" max="8463" width="4.28515625" style="306" customWidth="1"/>
    <col min="8464" max="8464" width="3.28515625" style="306" customWidth="1"/>
    <col min="8465" max="8465" width="5.42578125" style="306" customWidth="1"/>
    <col min="8466" max="8466" width="5.7109375" style="306" customWidth="1"/>
    <col min="8467" max="8470" width="2.7109375" style="306" customWidth="1"/>
    <col min="8471" max="8472" width="3" style="306" customWidth="1"/>
    <col min="8473" max="8473" width="5.7109375" style="306" customWidth="1"/>
    <col min="8474" max="8474" width="4.7109375" style="306" customWidth="1"/>
    <col min="8475" max="8475" width="3.85546875" style="306" customWidth="1"/>
    <col min="8476" max="8476" width="5.5703125" style="306" customWidth="1"/>
    <col min="8477" max="8477" width="5.7109375" style="306" customWidth="1"/>
    <col min="8478" max="8478" width="6.7109375" style="306" customWidth="1"/>
    <col min="8479" max="8479" width="6.28515625" style="306" customWidth="1"/>
    <col min="8480" max="8481" width="3.85546875" style="306" customWidth="1"/>
    <col min="8482" max="8482" width="4.5703125" style="306" customWidth="1"/>
    <col min="8483" max="8483" width="7.140625" style="306" customWidth="1"/>
    <col min="8484" max="8704" width="9.140625" style="306"/>
    <col min="8705" max="8705" width="3.140625" style="306" customWidth="1"/>
    <col min="8706" max="8706" width="18.42578125" style="306" customWidth="1"/>
    <col min="8707" max="8707" width="3.28515625" style="306" customWidth="1"/>
    <col min="8708" max="8708" width="4.42578125" style="306" customWidth="1"/>
    <col min="8709" max="8709" width="11.28515625" style="306" customWidth="1"/>
    <col min="8710" max="8710" width="7.42578125" style="306" customWidth="1"/>
    <col min="8711" max="8711" width="10.28515625" style="306" customWidth="1"/>
    <col min="8712" max="8715" width="2.7109375" style="306" customWidth="1"/>
    <col min="8716" max="8717" width="3.42578125" style="306" customWidth="1"/>
    <col min="8718" max="8718" width="5.7109375" style="306" customWidth="1"/>
    <col min="8719" max="8719" width="4.28515625" style="306" customWidth="1"/>
    <col min="8720" max="8720" width="3.28515625" style="306" customWidth="1"/>
    <col min="8721" max="8721" width="5.42578125" style="306" customWidth="1"/>
    <col min="8722" max="8722" width="5.7109375" style="306" customWidth="1"/>
    <col min="8723" max="8726" width="2.7109375" style="306" customWidth="1"/>
    <col min="8727" max="8728" width="3" style="306" customWidth="1"/>
    <col min="8729" max="8729" width="5.7109375" style="306" customWidth="1"/>
    <col min="8730" max="8730" width="4.7109375" style="306" customWidth="1"/>
    <col min="8731" max="8731" width="3.85546875" style="306" customWidth="1"/>
    <col min="8732" max="8732" width="5.5703125" style="306" customWidth="1"/>
    <col min="8733" max="8733" width="5.7109375" style="306" customWidth="1"/>
    <col min="8734" max="8734" width="6.7109375" style="306" customWidth="1"/>
    <col min="8735" max="8735" width="6.28515625" style="306" customWidth="1"/>
    <col min="8736" max="8737" width="3.85546875" style="306" customWidth="1"/>
    <col min="8738" max="8738" width="4.5703125" style="306" customWidth="1"/>
    <col min="8739" max="8739" width="7.140625" style="306" customWidth="1"/>
    <col min="8740" max="8960" width="9.140625" style="306"/>
    <col min="8961" max="8961" width="3.140625" style="306" customWidth="1"/>
    <col min="8962" max="8962" width="18.42578125" style="306" customWidth="1"/>
    <col min="8963" max="8963" width="3.28515625" style="306" customWidth="1"/>
    <col min="8964" max="8964" width="4.42578125" style="306" customWidth="1"/>
    <col min="8965" max="8965" width="11.28515625" style="306" customWidth="1"/>
    <col min="8966" max="8966" width="7.42578125" style="306" customWidth="1"/>
    <col min="8967" max="8967" width="10.28515625" style="306" customWidth="1"/>
    <col min="8968" max="8971" width="2.7109375" style="306" customWidth="1"/>
    <col min="8972" max="8973" width="3.42578125" style="306" customWidth="1"/>
    <col min="8974" max="8974" width="5.7109375" style="306" customWidth="1"/>
    <col min="8975" max="8975" width="4.28515625" style="306" customWidth="1"/>
    <col min="8976" max="8976" width="3.28515625" style="306" customWidth="1"/>
    <col min="8977" max="8977" width="5.42578125" style="306" customWidth="1"/>
    <col min="8978" max="8978" width="5.7109375" style="306" customWidth="1"/>
    <col min="8979" max="8982" width="2.7109375" style="306" customWidth="1"/>
    <col min="8983" max="8984" width="3" style="306" customWidth="1"/>
    <col min="8985" max="8985" width="5.7109375" style="306" customWidth="1"/>
    <col min="8986" max="8986" width="4.7109375" style="306" customWidth="1"/>
    <col min="8987" max="8987" width="3.85546875" style="306" customWidth="1"/>
    <col min="8988" max="8988" width="5.5703125" style="306" customWidth="1"/>
    <col min="8989" max="8989" width="5.7109375" style="306" customWidth="1"/>
    <col min="8990" max="8990" width="6.7109375" style="306" customWidth="1"/>
    <col min="8991" max="8991" width="6.28515625" style="306" customWidth="1"/>
    <col min="8992" max="8993" width="3.85546875" style="306" customWidth="1"/>
    <col min="8994" max="8994" width="4.5703125" style="306" customWidth="1"/>
    <col min="8995" max="8995" width="7.140625" style="306" customWidth="1"/>
    <col min="8996" max="9216" width="9.140625" style="306"/>
    <col min="9217" max="9217" width="3.140625" style="306" customWidth="1"/>
    <col min="9218" max="9218" width="18.42578125" style="306" customWidth="1"/>
    <col min="9219" max="9219" width="3.28515625" style="306" customWidth="1"/>
    <col min="9220" max="9220" width="4.42578125" style="306" customWidth="1"/>
    <col min="9221" max="9221" width="11.28515625" style="306" customWidth="1"/>
    <col min="9222" max="9222" width="7.42578125" style="306" customWidth="1"/>
    <col min="9223" max="9223" width="10.28515625" style="306" customWidth="1"/>
    <col min="9224" max="9227" width="2.7109375" style="306" customWidth="1"/>
    <col min="9228" max="9229" width="3.42578125" style="306" customWidth="1"/>
    <col min="9230" max="9230" width="5.7109375" style="306" customWidth="1"/>
    <col min="9231" max="9231" width="4.28515625" style="306" customWidth="1"/>
    <col min="9232" max="9232" width="3.28515625" style="306" customWidth="1"/>
    <col min="9233" max="9233" width="5.42578125" style="306" customWidth="1"/>
    <col min="9234" max="9234" width="5.7109375" style="306" customWidth="1"/>
    <col min="9235" max="9238" width="2.7109375" style="306" customWidth="1"/>
    <col min="9239" max="9240" width="3" style="306" customWidth="1"/>
    <col min="9241" max="9241" width="5.7109375" style="306" customWidth="1"/>
    <col min="9242" max="9242" width="4.7109375" style="306" customWidth="1"/>
    <col min="9243" max="9243" width="3.85546875" style="306" customWidth="1"/>
    <col min="9244" max="9244" width="5.5703125" style="306" customWidth="1"/>
    <col min="9245" max="9245" width="5.7109375" style="306" customWidth="1"/>
    <col min="9246" max="9246" width="6.7109375" style="306" customWidth="1"/>
    <col min="9247" max="9247" width="6.28515625" style="306" customWidth="1"/>
    <col min="9248" max="9249" width="3.85546875" style="306" customWidth="1"/>
    <col min="9250" max="9250" width="4.5703125" style="306" customWidth="1"/>
    <col min="9251" max="9251" width="7.140625" style="306" customWidth="1"/>
    <col min="9252" max="9472" width="9.140625" style="306"/>
    <col min="9473" max="9473" width="3.140625" style="306" customWidth="1"/>
    <col min="9474" max="9474" width="18.42578125" style="306" customWidth="1"/>
    <col min="9475" max="9475" width="3.28515625" style="306" customWidth="1"/>
    <col min="9476" max="9476" width="4.42578125" style="306" customWidth="1"/>
    <col min="9477" max="9477" width="11.28515625" style="306" customWidth="1"/>
    <col min="9478" max="9478" width="7.42578125" style="306" customWidth="1"/>
    <col min="9479" max="9479" width="10.28515625" style="306" customWidth="1"/>
    <col min="9480" max="9483" width="2.7109375" style="306" customWidth="1"/>
    <col min="9484" max="9485" width="3.42578125" style="306" customWidth="1"/>
    <col min="9486" max="9486" width="5.7109375" style="306" customWidth="1"/>
    <col min="9487" max="9487" width="4.28515625" style="306" customWidth="1"/>
    <col min="9488" max="9488" width="3.28515625" style="306" customWidth="1"/>
    <col min="9489" max="9489" width="5.42578125" style="306" customWidth="1"/>
    <col min="9490" max="9490" width="5.7109375" style="306" customWidth="1"/>
    <col min="9491" max="9494" width="2.7109375" style="306" customWidth="1"/>
    <col min="9495" max="9496" width="3" style="306" customWidth="1"/>
    <col min="9497" max="9497" width="5.7109375" style="306" customWidth="1"/>
    <col min="9498" max="9498" width="4.7109375" style="306" customWidth="1"/>
    <col min="9499" max="9499" width="3.85546875" style="306" customWidth="1"/>
    <col min="9500" max="9500" width="5.5703125" style="306" customWidth="1"/>
    <col min="9501" max="9501" width="5.7109375" style="306" customWidth="1"/>
    <col min="9502" max="9502" width="6.7109375" style="306" customWidth="1"/>
    <col min="9503" max="9503" width="6.28515625" style="306" customWidth="1"/>
    <col min="9504" max="9505" width="3.85546875" style="306" customWidth="1"/>
    <col min="9506" max="9506" width="4.5703125" style="306" customWidth="1"/>
    <col min="9507" max="9507" width="7.140625" style="306" customWidth="1"/>
    <col min="9508" max="9728" width="9.140625" style="306"/>
    <col min="9729" max="9729" width="3.140625" style="306" customWidth="1"/>
    <col min="9730" max="9730" width="18.42578125" style="306" customWidth="1"/>
    <col min="9731" max="9731" width="3.28515625" style="306" customWidth="1"/>
    <col min="9732" max="9732" width="4.42578125" style="306" customWidth="1"/>
    <col min="9733" max="9733" width="11.28515625" style="306" customWidth="1"/>
    <col min="9734" max="9734" width="7.42578125" style="306" customWidth="1"/>
    <col min="9735" max="9735" width="10.28515625" style="306" customWidth="1"/>
    <col min="9736" max="9739" width="2.7109375" style="306" customWidth="1"/>
    <col min="9740" max="9741" width="3.42578125" style="306" customWidth="1"/>
    <col min="9742" max="9742" width="5.7109375" style="306" customWidth="1"/>
    <col min="9743" max="9743" width="4.28515625" style="306" customWidth="1"/>
    <col min="9744" max="9744" width="3.28515625" style="306" customWidth="1"/>
    <col min="9745" max="9745" width="5.42578125" style="306" customWidth="1"/>
    <col min="9746" max="9746" width="5.7109375" style="306" customWidth="1"/>
    <col min="9747" max="9750" width="2.7109375" style="306" customWidth="1"/>
    <col min="9751" max="9752" width="3" style="306" customWidth="1"/>
    <col min="9753" max="9753" width="5.7109375" style="306" customWidth="1"/>
    <col min="9754" max="9754" width="4.7109375" style="306" customWidth="1"/>
    <col min="9755" max="9755" width="3.85546875" style="306" customWidth="1"/>
    <col min="9756" max="9756" width="5.5703125" style="306" customWidth="1"/>
    <col min="9757" max="9757" width="5.7109375" style="306" customWidth="1"/>
    <col min="9758" max="9758" width="6.7109375" style="306" customWidth="1"/>
    <col min="9759" max="9759" width="6.28515625" style="306" customWidth="1"/>
    <col min="9760" max="9761" width="3.85546875" style="306" customWidth="1"/>
    <col min="9762" max="9762" width="4.5703125" style="306" customWidth="1"/>
    <col min="9763" max="9763" width="7.140625" style="306" customWidth="1"/>
    <col min="9764" max="9984" width="9.140625" style="306"/>
    <col min="9985" max="9985" width="3.140625" style="306" customWidth="1"/>
    <col min="9986" max="9986" width="18.42578125" style="306" customWidth="1"/>
    <col min="9987" max="9987" width="3.28515625" style="306" customWidth="1"/>
    <col min="9988" max="9988" width="4.42578125" style="306" customWidth="1"/>
    <col min="9989" max="9989" width="11.28515625" style="306" customWidth="1"/>
    <col min="9990" max="9990" width="7.42578125" style="306" customWidth="1"/>
    <col min="9991" max="9991" width="10.28515625" style="306" customWidth="1"/>
    <col min="9992" max="9995" width="2.7109375" style="306" customWidth="1"/>
    <col min="9996" max="9997" width="3.42578125" style="306" customWidth="1"/>
    <col min="9998" max="9998" width="5.7109375" style="306" customWidth="1"/>
    <col min="9999" max="9999" width="4.28515625" style="306" customWidth="1"/>
    <col min="10000" max="10000" width="3.28515625" style="306" customWidth="1"/>
    <col min="10001" max="10001" width="5.42578125" style="306" customWidth="1"/>
    <col min="10002" max="10002" width="5.7109375" style="306" customWidth="1"/>
    <col min="10003" max="10006" width="2.7109375" style="306" customWidth="1"/>
    <col min="10007" max="10008" width="3" style="306" customWidth="1"/>
    <col min="10009" max="10009" width="5.7109375" style="306" customWidth="1"/>
    <col min="10010" max="10010" width="4.7109375" style="306" customWidth="1"/>
    <col min="10011" max="10011" width="3.85546875" style="306" customWidth="1"/>
    <col min="10012" max="10012" width="5.5703125" style="306" customWidth="1"/>
    <col min="10013" max="10013" width="5.7109375" style="306" customWidth="1"/>
    <col min="10014" max="10014" width="6.7109375" style="306" customWidth="1"/>
    <col min="10015" max="10015" width="6.28515625" style="306" customWidth="1"/>
    <col min="10016" max="10017" width="3.85546875" style="306" customWidth="1"/>
    <col min="10018" max="10018" width="4.5703125" style="306" customWidth="1"/>
    <col min="10019" max="10019" width="7.140625" style="306" customWidth="1"/>
    <col min="10020" max="10240" width="9.140625" style="306"/>
    <col min="10241" max="10241" width="3.140625" style="306" customWidth="1"/>
    <col min="10242" max="10242" width="18.42578125" style="306" customWidth="1"/>
    <col min="10243" max="10243" width="3.28515625" style="306" customWidth="1"/>
    <col min="10244" max="10244" width="4.42578125" style="306" customWidth="1"/>
    <col min="10245" max="10245" width="11.28515625" style="306" customWidth="1"/>
    <col min="10246" max="10246" width="7.42578125" style="306" customWidth="1"/>
    <col min="10247" max="10247" width="10.28515625" style="306" customWidth="1"/>
    <col min="10248" max="10251" width="2.7109375" style="306" customWidth="1"/>
    <col min="10252" max="10253" width="3.42578125" style="306" customWidth="1"/>
    <col min="10254" max="10254" width="5.7109375" style="306" customWidth="1"/>
    <col min="10255" max="10255" width="4.28515625" style="306" customWidth="1"/>
    <col min="10256" max="10256" width="3.28515625" style="306" customWidth="1"/>
    <col min="10257" max="10257" width="5.42578125" style="306" customWidth="1"/>
    <col min="10258" max="10258" width="5.7109375" style="306" customWidth="1"/>
    <col min="10259" max="10262" width="2.7109375" style="306" customWidth="1"/>
    <col min="10263" max="10264" width="3" style="306" customWidth="1"/>
    <col min="10265" max="10265" width="5.7109375" style="306" customWidth="1"/>
    <col min="10266" max="10266" width="4.7109375" style="306" customWidth="1"/>
    <col min="10267" max="10267" width="3.85546875" style="306" customWidth="1"/>
    <col min="10268" max="10268" width="5.5703125" style="306" customWidth="1"/>
    <col min="10269" max="10269" width="5.7109375" style="306" customWidth="1"/>
    <col min="10270" max="10270" width="6.7109375" style="306" customWidth="1"/>
    <col min="10271" max="10271" width="6.28515625" style="306" customWidth="1"/>
    <col min="10272" max="10273" width="3.85546875" style="306" customWidth="1"/>
    <col min="10274" max="10274" width="4.5703125" style="306" customWidth="1"/>
    <col min="10275" max="10275" width="7.140625" style="306" customWidth="1"/>
    <col min="10276" max="10496" width="9.140625" style="306"/>
    <col min="10497" max="10497" width="3.140625" style="306" customWidth="1"/>
    <col min="10498" max="10498" width="18.42578125" style="306" customWidth="1"/>
    <col min="10499" max="10499" width="3.28515625" style="306" customWidth="1"/>
    <col min="10500" max="10500" width="4.42578125" style="306" customWidth="1"/>
    <col min="10501" max="10501" width="11.28515625" style="306" customWidth="1"/>
    <col min="10502" max="10502" width="7.42578125" style="306" customWidth="1"/>
    <col min="10503" max="10503" width="10.28515625" style="306" customWidth="1"/>
    <col min="10504" max="10507" width="2.7109375" style="306" customWidth="1"/>
    <col min="10508" max="10509" width="3.42578125" style="306" customWidth="1"/>
    <col min="10510" max="10510" width="5.7109375" style="306" customWidth="1"/>
    <col min="10511" max="10511" width="4.28515625" style="306" customWidth="1"/>
    <col min="10512" max="10512" width="3.28515625" style="306" customWidth="1"/>
    <col min="10513" max="10513" width="5.42578125" style="306" customWidth="1"/>
    <col min="10514" max="10514" width="5.7109375" style="306" customWidth="1"/>
    <col min="10515" max="10518" width="2.7109375" style="306" customWidth="1"/>
    <col min="10519" max="10520" width="3" style="306" customWidth="1"/>
    <col min="10521" max="10521" width="5.7109375" style="306" customWidth="1"/>
    <col min="10522" max="10522" width="4.7109375" style="306" customWidth="1"/>
    <col min="10523" max="10523" width="3.85546875" style="306" customWidth="1"/>
    <col min="10524" max="10524" width="5.5703125" style="306" customWidth="1"/>
    <col min="10525" max="10525" width="5.7109375" style="306" customWidth="1"/>
    <col min="10526" max="10526" width="6.7109375" style="306" customWidth="1"/>
    <col min="10527" max="10527" width="6.28515625" style="306" customWidth="1"/>
    <col min="10528" max="10529" width="3.85546875" style="306" customWidth="1"/>
    <col min="10530" max="10530" width="4.5703125" style="306" customWidth="1"/>
    <col min="10531" max="10531" width="7.140625" style="306" customWidth="1"/>
    <col min="10532" max="10752" width="9.140625" style="306"/>
    <col min="10753" max="10753" width="3.140625" style="306" customWidth="1"/>
    <col min="10754" max="10754" width="18.42578125" style="306" customWidth="1"/>
    <col min="10755" max="10755" width="3.28515625" style="306" customWidth="1"/>
    <col min="10756" max="10756" width="4.42578125" style="306" customWidth="1"/>
    <col min="10757" max="10757" width="11.28515625" style="306" customWidth="1"/>
    <col min="10758" max="10758" width="7.42578125" style="306" customWidth="1"/>
    <col min="10759" max="10759" width="10.28515625" style="306" customWidth="1"/>
    <col min="10760" max="10763" width="2.7109375" style="306" customWidth="1"/>
    <col min="10764" max="10765" width="3.42578125" style="306" customWidth="1"/>
    <col min="10766" max="10766" width="5.7109375" style="306" customWidth="1"/>
    <col min="10767" max="10767" width="4.28515625" style="306" customWidth="1"/>
    <col min="10768" max="10768" width="3.28515625" style="306" customWidth="1"/>
    <col min="10769" max="10769" width="5.42578125" style="306" customWidth="1"/>
    <col min="10770" max="10770" width="5.7109375" style="306" customWidth="1"/>
    <col min="10771" max="10774" width="2.7109375" style="306" customWidth="1"/>
    <col min="10775" max="10776" width="3" style="306" customWidth="1"/>
    <col min="10777" max="10777" width="5.7109375" style="306" customWidth="1"/>
    <col min="10778" max="10778" width="4.7109375" style="306" customWidth="1"/>
    <col min="10779" max="10779" width="3.85546875" style="306" customWidth="1"/>
    <col min="10780" max="10780" width="5.5703125" style="306" customWidth="1"/>
    <col min="10781" max="10781" width="5.7109375" style="306" customWidth="1"/>
    <col min="10782" max="10782" width="6.7109375" style="306" customWidth="1"/>
    <col min="10783" max="10783" width="6.28515625" style="306" customWidth="1"/>
    <col min="10784" max="10785" width="3.85546875" style="306" customWidth="1"/>
    <col min="10786" max="10786" width="4.5703125" style="306" customWidth="1"/>
    <col min="10787" max="10787" width="7.140625" style="306" customWidth="1"/>
    <col min="10788" max="11008" width="9.140625" style="306"/>
    <col min="11009" max="11009" width="3.140625" style="306" customWidth="1"/>
    <col min="11010" max="11010" width="18.42578125" style="306" customWidth="1"/>
    <col min="11011" max="11011" width="3.28515625" style="306" customWidth="1"/>
    <col min="11012" max="11012" width="4.42578125" style="306" customWidth="1"/>
    <col min="11013" max="11013" width="11.28515625" style="306" customWidth="1"/>
    <col min="11014" max="11014" width="7.42578125" style="306" customWidth="1"/>
    <col min="11015" max="11015" width="10.28515625" style="306" customWidth="1"/>
    <col min="11016" max="11019" width="2.7109375" style="306" customWidth="1"/>
    <col min="11020" max="11021" width="3.42578125" style="306" customWidth="1"/>
    <col min="11022" max="11022" width="5.7109375" style="306" customWidth="1"/>
    <col min="11023" max="11023" width="4.28515625" style="306" customWidth="1"/>
    <col min="11024" max="11024" width="3.28515625" style="306" customWidth="1"/>
    <col min="11025" max="11025" width="5.42578125" style="306" customWidth="1"/>
    <col min="11026" max="11026" width="5.7109375" style="306" customWidth="1"/>
    <col min="11027" max="11030" width="2.7109375" style="306" customWidth="1"/>
    <col min="11031" max="11032" width="3" style="306" customWidth="1"/>
    <col min="11033" max="11033" width="5.7109375" style="306" customWidth="1"/>
    <col min="11034" max="11034" width="4.7109375" style="306" customWidth="1"/>
    <col min="11035" max="11035" width="3.85546875" style="306" customWidth="1"/>
    <col min="11036" max="11036" width="5.5703125" style="306" customWidth="1"/>
    <col min="11037" max="11037" width="5.7109375" style="306" customWidth="1"/>
    <col min="11038" max="11038" width="6.7109375" style="306" customWidth="1"/>
    <col min="11039" max="11039" width="6.28515625" style="306" customWidth="1"/>
    <col min="11040" max="11041" width="3.85546875" style="306" customWidth="1"/>
    <col min="11042" max="11042" width="4.5703125" style="306" customWidth="1"/>
    <col min="11043" max="11043" width="7.140625" style="306" customWidth="1"/>
    <col min="11044" max="11264" width="9.140625" style="306"/>
    <col min="11265" max="11265" width="3.140625" style="306" customWidth="1"/>
    <col min="11266" max="11266" width="18.42578125" style="306" customWidth="1"/>
    <col min="11267" max="11267" width="3.28515625" style="306" customWidth="1"/>
    <col min="11268" max="11268" width="4.42578125" style="306" customWidth="1"/>
    <col min="11269" max="11269" width="11.28515625" style="306" customWidth="1"/>
    <col min="11270" max="11270" width="7.42578125" style="306" customWidth="1"/>
    <col min="11271" max="11271" width="10.28515625" style="306" customWidth="1"/>
    <col min="11272" max="11275" width="2.7109375" style="306" customWidth="1"/>
    <col min="11276" max="11277" width="3.42578125" style="306" customWidth="1"/>
    <col min="11278" max="11278" width="5.7109375" style="306" customWidth="1"/>
    <col min="11279" max="11279" width="4.28515625" style="306" customWidth="1"/>
    <col min="11280" max="11280" width="3.28515625" style="306" customWidth="1"/>
    <col min="11281" max="11281" width="5.42578125" style="306" customWidth="1"/>
    <col min="11282" max="11282" width="5.7109375" style="306" customWidth="1"/>
    <col min="11283" max="11286" width="2.7109375" style="306" customWidth="1"/>
    <col min="11287" max="11288" width="3" style="306" customWidth="1"/>
    <col min="11289" max="11289" width="5.7109375" style="306" customWidth="1"/>
    <col min="11290" max="11290" width="4.7109375" style="306" customWidth="1"/>
    <col min="11291" max="11291" width="3.85546875" style="306" customWidth="1"/>
    <col min="11292" max="11292" width="5.5703125" style="306" customWidth="1"/>
    <col min="11293" max="11293" width="5.7109375" style="306" customWidth="1"/>
    <col min="11294" max="11294" width="6.7109375" style="306" customWidth="1"/>
    <col min="11295" max="11295" width="6.28515625" style="306" customWidth="1"/>
    <col min="11296" max="11297" width="3.85546875" style="306" customWidth="1"/>
    <col min="11298" max="11298" width="4.5703125" style="306" customWidth="1"/>
    <col min="11299" max="11299" width="7.140625" style="306" customWidth="1"/>
    <col min="11300" max="11520" width="9.140625" style="306"/>
    <col min="11521" max="11521" width="3.140625" style="306" customWidth="1"/>
    <col min="11522" max="11522" width="18.42578125" style="306" customWidth="1"/>
    <col min="11523" max="11523" width="3.28515625" style="306" customWidth="1"/>
    <col min="11524" max="11524" width="4.42578125" style="306" customWidth="1"/>
    <col min="11525" max="11525" width="11.28515625" style="306" customWidth="1"/>
    <col min="11526" max="11526" width="7.42578125" style="306" customWidth="1"/>
    <col min="11527" max="11527" width="10.28515625" style="306" customWidth="1"/>
    <col min="11528" max="11531" width="2.7109375" style="306" customWidth="1"/>
    <col min="11532" max="11533" width="3.42578125" style="306" customWidth="1"/>
    <col min="11534" max="11534" width="5.7109375" style="306" customWidth="1"/>
    <col min="11535" max="11535" width="4.28515625" style="306" customWidth="1"/>
    <col min="11536" max="11536" width="3.28515625" style="306" customWidth="1"/>
    <col min="11537" max="11537" width="5.42578125" style="306" customWidth="1"/>
    <col min="11538" max="11538" width="5.7109375" style="306" customWidth="1"/>
    <col min="11539" max="11542" width="2.7109375" style="306" customWidth="1"/>
    <col min="11543" max="11544" width="3" style="306" customWidth="1"/>
    <col min="11545" max="11545" width="5.7109375" style="306" customWidth="1"/>
    <col min="11546" max="11546" width="4.7109375" style="306" customWidth="1"/>
    <col min="11547" max="11547" width="3.85546875" style="306" customWidth="1"/>
    <col min="11548" max="11548" width="5.5703125" style="306" customWidth="1"/>
    <col min="11549" max="11549" width="5.7109375" style="306" customWidth="1"/>
    <col min="11550" max="11550" width="6.7109375" style="306" customWidth="1"/>
    <col min="11551" max="11551" width="6.28515625" style="306" customWidth="1"/>
    <col min="11552" max="11553" width="3.85546875" style="306" customWidth="1"/>
    <col min="11554" max="11554" width="4.5703125" style="306" customWidth="1"/>
    <col min="11555" max="11555" width="7.140625" style="306" customWidth="1"/>
    <col min="11556" max="11776" width="9.140625" style="306"/>
    <col min="11777" max="11777" width="3.140625" style="306" customWidth="1"/>
    <col min="11778" max="11778" width="18.42578125" style="306" customWidth="1"/>
    <col min="11779" max="11779" width="3.28515625" style="306" customWidth="1"/>
    <col min="11780" max="11780" width="4.42578125" style="306" customWidth="1"/>
    <col min="11781" max="11781" width="11.28515625" style="306" customWidth="1"/>
    <col min="11782" max="11782" width="7.42578125" style="306" customWidth="1"/>
    <col min="11783" max="11783" width="10.28515625" style="306" customWidth="1"/>
    <col min="11784" max="11787" width="2.7109375" style="306" customWidth="1"/>
    <col min="11788" max="11789" width="3.42578125" style="306" customWidth="1"/>
    <col min="11790" max="11790" width="5.7109375" style="306" customWidth="1"/>
    <col min="11791" max="11791" width="4.28515625" style="306" customWidth="1"/>
    <col min="11792" max="11792" width="3.28515625" style="306" customWidth="1"/>
    <col min="11793" max="11793" width="5.42578125" style="306" customWidth="1"/>
    <col min="11794" max="11794" width="5.7109375" style="306" customWidth="1"/>
    <col min="11795" max="11798" width="2.7109375" style="306" customWidth="1"/>
    <col min="11799" max="11800" width="3" style="306" customWidth="1"/>
    <col min="11801" max="11801" width="5.7109375" style="306" customWidth="1"/>
    <col min="11802" max="11802" width="4.7109375" style="306" customWidth="1"/>
    <col min="11803" max="11803" width="3.85546875" style="306" customWidth="1"/>
    <col min="11804" max="11804" width="5.5703125" style="306" customWidth="1"/>
    <col min="11805" max="11805" width="5.7109375" style="306" customWidth="1"/>
    <col min="11806" max="11806" width="6.7109375" style="306" customWidth="1"/>
    <col min="11807" max="11807" width="6.28515625" style="306" customWidth="1"/>
    <col min="11808" max="11809" width="3.85546875" style="306" customWidth="1"/>
    <col min="11810" max="11810" width="4.5703125" style="306" customWidth="1"/>
    <col min="11811" max="11811" width="7.140625" style="306" customWidth="1"/>
    <col min="11812" max="12032" width="9.140625" style="306"/>
    <col min="12033" max="12033" width="3.140625" style="306" customWidth="1"/>
    <col min="12034" max="12034" width="18.42578125" style="306" customWidth="1"/>
    <col min="12035" max="12035" width="3.28515625" style="306" customWidth="1"/>
    <col min="12036" max="12036" width="4.42578125" style="306" customWidth="1"/>
    <col min="12037" max="12037" width="11.28515625" style="306" customWidth="1"/>
    <col min="12038" max="12038" width="7.42578125" style="306" customWidth="1"/>
    <col min="12039" max="12039" width="10.28515625" style="306" customWidth="1"/>
    <col min="12040" max="12043" width="2.7109375" style="306" customWidth="1"/>
    <col min="12044" max="12045" width="3.42578125" style="306" customWidth="1"/>
    <col min="12046" max="12046" width="5.7109375" style="306" customWidth="1"/>
    <col min="12047" max="12047" width="4.28515625" style="306" customWidth="1"/>
    <col min="12048" max="12048" width="3.28515625" style="306" customWidth="1"/>
    <col min="12049" max="12049" width="5.42578125" style="306" customWidth="1"/>
    <col min="12050" max="12050" width="5.7109375" style="306" customWidth="1"/>
    <col min="12051" max="12054" width="2.7109375" style="306" customWidth="1"/>
    <col min="12055" max="12056" width="3" style="306" customWidth="1"/>
    <col min="12057" max="12057" width="5.7109375" style="306" customWidth="1"/>
    <col min="12058" max="12058" width="4.7109375" style="306" customWidth="1"/>
    <col min="12059" max="12059" width="3.85546875" style="306" customWidth="1"/>
    <col min="12060" max="12060" width="5.5703125" style="306" customWidth="1"/>
    <col min="12061" max="12061" width="5.7109375" style="306" customWidth="1"/>
    <col min="12062" max="12062" width="6.7109375" style="306" customWidth="1"/>
    <col min="12063" max="12063" width="6.28515625" style="306" customWidth="1"/>
    <col min="12064" max="12065" width="3.85546875" style="306" customWidth="1"/>
    <col min="12066" max="12066" width="4.5703125" style="306" customWidth="1"/>
    <col min="12067" max="12067" width="7.140625" style="306" customWidth="1"/>
    <col min="12068" max="12288" width="9.140625" style="306"/>
    <col min="12289" max="12289" width="3.140625" style="306" customWidth="1"/>
    <col min="12290" max="12290" width="18.42578125" style="306" customWidth="1"/>
    <col min="12291" max="12291" width="3.28515625" style="306" customWidth="1"/>
    <col min="12292" max="12292" width="4.42578125" style="306" customWidth="1"/>
    <col min="12293" max="12293" width="11.28515625" style="306" customWidth="1"/>
    <col min="12294" max="12294" width="7.42578125" style="306" customWidth="1"/>
    <col min="12295" max="12295" width="10.28515625" style="306" customWidth="1"/>
    <col min="12296" max="12299" width="2.7109375" style="306" customWidth="1"/>
    <col min="12300" max="12301" width="3.42578125" style="306" customWidth="1"/>
    <col min="12302" max="12302" width="5.7109375" style="306" customWidth="1"/>
    <col min="12303" max="12303" width="4.28515625" style="306" customWidth="1"/>
    <col min="12304" max="12304" width="3.28515625" style="306" customWidth="1"/>
    <col min="12305" max="12305" width="5.42578125" style="306" customWidth="1"/>
    <col min="12306" max="12306" width="5.7109375" style="306" customWidth="1"/>
    <col min="12307" max="12310" width="2.7109375" style="306" customWidth="1"/>
    <col min="12311" max="12312" width="3" style="306" customWidth="1"/>
    <col min="12313" max="12313" width="5.7109375" style="306" customWidth="1"/>
    <col min="12314" max="12314" width="4.7109375" style="306" customWidth="1"/>
    <col min="12315" max="12315" width="3.85546875" style="306" customWidth="1"/>
    <col min="12316" max="12316" width="5.5703125" style="306" customWidth="1"/>
    <col min="12317" max="12317" width="5.7109375" style="306" customWidth="1"/>
    <col min="12318" max="12318" width="6.7109375" style="306" customWidth="1"/>
    <col min="12319" max="12319" width="6.28515625" style="306" customWidth="1"/>
    <col min="12320" max="12321" width="3.85546875" style="306" customWidth="1"/>
    <col min="12322" max="12322" width="4.5703125" style="306" customWidth="1"/>
    <col min="12323" max="12323" width="7.140625" style="306" customWidth="1"/>
    <col min="12324" max="12544" width="9.140625" style="306"/>
    <col min="12545" max="12545" width="3.140625" style="306" customWidth="1"/>
    <col min="12546" max="12546" width="18.42578125" style="306" customWidth="1"/>
    <col min="12547" max="12547" width="3.28515625" style="306" customWidth="1"/>
    <col min="12548" max="12548" width="4.42578125" style="306" customWidth="1"/>
    <col min="12549" max="12549" width="11.28515625" style="306" customWidth="1"/>
    <col min="12550" max="12550" width="7.42578125" style="306" customWidth="1"/>
    <col min="12551" max="12551" width="10.28515625" style="306" customWidth="1"/>
    <col min="12552" max="12555" width="2.7109375" style="306" customWidth="1"/>
    <col min="12556" max="12557" width="3.42578125" style="306" customWidth="1"/>
    <col min="12558" max="12558" width="5.7109375" style="306" customWidth="1"/>
    <col min="12559" max="12559" width="4.28515625" style="306" customWidth="1"/>
    <col min="12560" max="12560" width="3.28515625" style="306" customWidth="1"/>
    <col min="12561" max="12561" width="5.42578125" style="306" customWidth="1"/>
    <col min="12562" max="12562" width="5.7109375" style="306" customWidth="1"/>
    <col min="12563" max="12566" width="2.7109375" style="306" customWidth="1"/>
    <col min="12567" max="12568" width="3" style="306" customWidth="1"/>
    <col min="12569" max="12569" width="5.7109375" style="306" customWidth="1"/>
    <col min="12570" max="12570" width="4.7109375" style="306" customWidth="1"/>
    <col min="12571" max="12571" width="3.85546875" style="306" customWidth="1"/>
    <col min="12572" max="12572" width="5.5703125" style="306" customWidth="1"/>
    <col min="12573" max="12573" width="5.7109375" style="306" customWidth="1"/>
    <col min="12574" max="12574" width="6.7109375" style="306" customWidth="1"/>
    <col min="12575" max="12575" width="6.28515625" style="306" customWidth="1"/>
    <col min="12576" max="12577" width="3.85546875" style="306" customWidth="1"/>
    <col min="12578" max="12578" width="4.5703125" style="306" customWidth="1"/>
    <col min="12579" max="12579" width="7.140625" style="306" customWidth="1"/>
    <col min="12580" max="12800" width="9.140625" style="306"/>
    <col min="12801" max="12801" width="3.140625" style="306" customWidth="1"/>
    <col min="12802" max="12802" width="18.42578125" style="306" customWidth="1"/>
    <col min="12803" max="12803" width="3.28515625" style="306" customWidth="1"/>
    <col min="12804" max="12804" width="4.42578125" style="306" customWidth="1"/>
    <col min="12805" max="12805" width="11.28515625" style="306" customWidth="1"/>
    <col min="12806" max="12806" width="7.42578125" style="306" customWidth="1"/>
    <col min="12807" max="12807" width="10.28515625" style="306" customWidth="1"/>
    <col min="12808" max="12811" width="2.7109375" style="306" customWidth="1"/>
    <col min="12812" max="12813" width="3.42578125" style="306" customWidth="1"/>
    <col min="12814" max="12814" width="5.7109375" style="306" customWidth="1"/>
    <col min="12815" max="12815" width="4.28515625" style="306" customWidth="1"/>
    <col min="12816" max="12816" width="3.28515625" style="306" customWidth="1"/>
    <col min="12817" max="12817" width="5.42578125" style="306" customWidth="1"/>
    <col min="12818" max="12818" width="5.7109375" style="306" customWidth="1"/>
    <col min="12819" max="12822" width="2.7109375" style="306" customWidth="1"/>
    <col min="12823" max="12824" width="3" style="306" customWidth="1"/>
    <col min="12825" max="12825" width="5.7109375" style="306" customWidth="1"/>
    <col min="12826" max="12826" width="4.7109375" style="306" customWidth="1"/>
    <col min="12827" max="12827" width="3.85546875" style="306" customWidth="1"/>
    <col min="12828" max="12828" width="5.5703125" style="306" customWidth="1"/>
    <col min="12829" max="12829" width="5.7109375" style="306" customWidth="1"/>
    <col min="12830" max="12830" width="6.7109375" style="306" customWidth="1"/>
    <col min="12831" max="12831" width="6.28515625" style="306" customWidth="1"/>
    <col min="12832" max="12833" width="3.85546875" style="306" customWidth="1"/>
    <col min="12834" max="12834" width="4.5703125" style="306" customWidth="1"/>
    <col min="12835" max="12835" width="7.140625" style="306" customWidth="1"/>
    <col min="12836" max="13056" width="9.140625" style="306"/>
    <col min="13057" max="13057" width="3.140625" style="306" customWidth="1"/>
    <col min="13058" max="13058" width="18.42578125" style="306" customWidth="1"/>
    <col min="13059" max="13059" width="3.28515625" style="306" customWidth="1"/>
    <col min="13060" max="13060" width="4.42578125" style="306" customWidth="1"/>
    <col min="13061" max="13061" width="11.28515625" style="306" customWidth="1"/>
    <col min="13062" max="13062" width="7.42578125" style="306" customWidth="1"/>
    <col min="13063" max="13063" width="10.28515625" style="306" customWidth="1"/>
    <col min="13064" max="13067" width="2.7109375" style="306" customWidth="1"/>
    <col min="13068" max="13069" width="3.42578125" style="306" customWidth="1"/>
    <col min="13070" max="13070" width="5.7109375" style="306" customWidth="1"/>
    <col min="13071" max="13071" width="4.28515625" style="306" customWidth="1"/>
    <col min="13072" max="13072" width="3.28515625" style="306" customWidth="1"/>
    <col min="13073" max="13073" width="5.42578125" style="306" customWidth="1"/>
    <col min="13074" max="13074" width="5.7109375" style="306" customWidth="1"/>
    <col min="13075" max="13078" width="2.7109375" style="306" customWidth="1"/>
    <col min="13079" max="13080" width="3" style="306" customWidth="1"/>
    <col min="13081" max="13081" width="5.7109375" style="306" customWidth="1"/>
    <col min="13082" max="13082" width="4.7109375" style="306" customWidth="1"/>
    <col min="13083" max="13083" width="3.85546875" style="306" customWidth="1"/>
    <col min="13084" max="13084" width="5.5703125" style="306" customWidth="1"/>
    <col min="13085" max="13085" width="5.7109375" style="306" customWidth="1"/>
    <col min="13086" max="13086" width="6.7109375" style="306" customWidth="1"/>
    <col min="13087" max="13087" width="6.28515625" style="306" customWidth="1"/>
    <col min="13088" max="13089" width="3.85546875" style="306" customWidth="1"/>
    <col min="13090" max="13090" width="4.5703125" style="306" customWidth="1"/>
    <col min="13091" max="13091" width="7.140625" style="306" customWidth="1"/>
    <col min="13092" max="13312" width="9.140625" style="306"/>
    <col min="13313" max="13313" width="3.140625" style="306" customWidth="1"/>
    <col min="13314" max="13314" width="18.42578125" style="306" customWidth="1"/>
    <col min="13315" max="13315" width="3.28515625" style="306" customWidth="1"/>
    <col min="13316" max="13316" width="4.42578125" style="306" customWidth="1"/>
    <col min="13317" max="13317" width="11.28515625" style="306" customWidth="1"/>
    <col min="13318" max="13318" width="7.42578125" style="306" customWidth="1"/>
    <col min="13319" max="13319" width="10.28515625" style="306" customWidth="1"/>
    <col min="13320" max="13323" width="2.7109375" style="306" customWidth="1"/>
    <col min="13324" max="13325" width="3.42578125" style="306" customWidth="1"/>
    <col min="13326" max="13326" width="5.7109375" style="306" customWidth="1"/>
    <col min="13327" max="13327" width="4.28515625" style="306" customWidth="1"/>
    <col min="13328" max="13328" width="3.28515625" style="306" customWidth="1"/>
    <col min="13329" max="13329" width="5.42578125" style="306" customWidth="1"/>
    <col min="13330" max="13330" width="5.7109375" style="306" customWidth="1"/>
    <col min="13331" max="13334" width="2.7109375" style="306" customWidth="1"/>
    <col min="13335" max="13336" width="3" style="306" customWidth="1"/>
    <col min="13337" max="13337" width="5.7109375" style="306" customWidth="1"/>
    <col min="13338" max="13338" width="4.7109375" style="306" customWidth="1"/>
    <col min="13339" max="13339" width="3.85546875" style="306" customWidth="1"/>
    <col min="13340" max="13340" width="5.5703125" style="306" customWidth="1"/>
    <col min="13341" max="13341" width="5.7109375" style="306" customWidth="1"/>
    <col min="13342" max="13342" width="6.7109375" style="306" customWidth="1"/>
    <col min="13343" max="13343" width="6.28515625" style="306" customWidth="1"/>
    <col min="13344" max="13345" width="3.85546875" style="306" customWidth="1"/>
    <col min="13346" max="13346" width="4.5703125" style="306" customWidth="1"/>
    <col min="13347" max="13347" width="7.140625" style="306" customWidth="1"/>
    <col min="13348" max="13568" width="9.140625" style="306"/>
    <col min="13569" max="13569" width="3.140625" style="306" customWidth="1"/>
    <col min="13570" max="13570" width="18.42578125" style="306" customWidth="1"/>
    <col min="13571" max="13571" width="3.28515625" style="306" customWidth="1"/>
    <col min="13572" max="13572" width="4.42578125" style="306" customWidth="1"/>
    <col min="13573" max="13573" width="11.28515625" style="306" customWidth="1"/>
    <col min="13574" max="13574" width="7.42578125" style="306" customWidth="1"/>
    <col min="13575" max="13575" width="10.28515625" style="306" customWidth="1"/>
    <col min="13576" max="13579" width="2.7109375" style="306" customWidth="1"/>
    <col min="13580" max="13581" width="3.42578125" style="306" customWidth="1"/>
    <col min="13582" max="13582" width="5.7109375" style="306" customWidth="1"/>
    <col min="13583" max="13583" width="4.28515625" style="306" customWidth="1"/>
    <col min="13584" max="13584" width="3.28515625" style="306" customWidth="1"/>
    <col min="13585" max="13585" width="5.42578125" style="306" customWidth="1"/>
    <col min="13586" max="13586" width="5.7109375" style="306" customWidth="1"/>
    <col min="13587" max="13590" width="2.7109375" style="306" customWidth="1"/>
    <col min="13591" max="13592" width="3" style="306" customWidth="1"/>
    <col min="13593" max="13593" width="5.7109375" style="306" customWidth="1"/>
    <col min="13594" max="13594" width="4.7109375" style="306" customWidth="1"/>
    <col min="13595" max="13595" width="3.85546875" style="306" customWidth="1"/>
    <col min="13596" max="13596" width="5.5703125" style="306" customWidth="1"/>
    <col min="13597" max="13597" width="5.7109375" style="306" customWidth="1"/>
    <col min="13598" max="13598" width="6.7109375" style="306" customWidth="1"/>
    <col min="13599" max="13599" width="6.28515625" style="306" customWidth="1"/>
    <col min="13600" max="13601" width="3.85546875" style="306" customWidth="1"/>
    <col min="13602" max="13602" width="4.5703125" style="306" customWidth="1"/>
    <col min="13603" max="13603" width="7.140625" style="306" customWidth="1"/>
    <col min="13604" max="13824" width="9.140625" style="306"/>
    <col min="13825" max="13825" width="3.140625" style="306" customWidth="1"/>
    <col min="13826" max="13826" width="18.42578125" style="306" customWidth="1"/>
    <col min="13827" max="13827" width="3.28515625" style="306" customWidth="1"/>
    <col min="13828" max="13828" width="4.42578125" style="306" customWidth="1"/>
    <col min="13829" max="13829" width="11.28515625" style="306" customWidth="1"/>
    <col min="13830" max="13830" width="7.42578125" style="306" customWidth="1"/>
    <col min="13831" max="13831" width="10.28515625" style="306" customWidth="1"/>
    <col min="13832" max="13835" width="2.7109375" style="306" customWidth="1"/>
    <col min="13836" max="13837" width="3.42578125" style="306" customWidth="1"/>
    <col min="13838" max="13838" width="5.7109375" style="306" customWidth="1"/>
    <col min="13839" max="13839" width="4.28515625" style="306" customWidth="1"/>
    <col min="13840" max="13840" width="3.28515625" style="306" customWidth="1"/>
    <col min="13841" max="13841" width="5.42578125" style="306" customWidth="1"/>
    <col min="13842" max="13842" width="5.7109375" style="306" customWidth="1"/>
    <col min="13843" max="13846" width="2.7109375" style="306" customWidth="1"/>
    <col min="13847" max="13848" width="3" style="306" customWidth="1"/>
    <col min="13849" max="13849" width="5.7109375" style="306" customWidth="1"/>
    <col min="13850" max="13850" width="4.7109375" style="306" customWidth="1"/>
    <col min="13851" max="13851" width="3.85546875" style="306" customWidth="1"/>
    <col min="13852" max="13852" width="5.5703125" style="306" customWidth="1"/>
    <col min="13853" max="13853" width="5.7109375" style="306" customWidth="1"/>
    <col min="13854" max="13854" width="6.7109375" style="306" customWidth="1"/>
    <col min="13855" max="13855" width="6.28515625" style="306" customWidth="1"/>
    <col min="13856" max="13857" width="3.85546875" style="306" customWidth="1"/>
    <col min="13858" max="13858" width="4.5703125" style="306" customWidth="1"/>
    <col min="13859" max="13859" width="7.140625" style="306" customWidth="1"/>
    <col min="13860" max="14080" width="9.140625" style="306"/>
    <col min="14081" max="14081" width="3.140625" style="306" customWidth="1"/>
    <col min="14082" max="14082" width="18.42578125" style="306" customWidth="1"/>
    <col min="14083" max="14083" width="3.28515625" style="306" customWidth="1"/>
    <col min="14084" max="14084" width="4.42578125" style="306" customWidth="1"/>
    <col min="14085" max="14085" width="11.28515625" style="306" customWidth="1"/>
    <col min="14086" max="14086" width="7.42578125" style="306" customWidth="1"/>
    <col min="14087" max="14087" width="10.28515625" style="306" customWidth="1"/>
    <col min="14088" max="14091" width="2.7109375" style="306" customWidth="1"/>
    <col min="14092" max="14093" width="3.42578125" style="306" customWidth="1"/>
    <col min="14094" max="14094" width="5.7109375" style="306" customWidth="1"/>
    <col min="14095" max="14095" width="4.28515625" style="306" customWidth="1"/>
    <col min="14096" max="14096" width="3.28515625" style="306" customWidth="1"/>
    <col min="14097" max="14097" width="5.42578125" style="306" customWidth="1"/>
    <col min="14098" max="14098" width="5.7109375" style="306" customWidth="1"/>
    <col min="14099" max="14102" width="2.7109375" style="306" customWidth="1"/>
    <col min="14103" max="14104" width="3" style="306" customWidth="1"/>
    <col min="14105" max="14105" width="5.7109375" style="306" customWidth="1"/>
    <col min="14106" max="14106" width="4.7109375" style="306" customWidth="1"/>
    <col min="14107" max="14107" width="3.85546875" style="306" customWidth="1"/>
    <col min="14108" max="14108" width="5.5703125" style="306" customWidth="1"/>
    <col min="14109" max="14109" width="5.7109375" style="306" customWidth="1"/>
    <col min="14110" max="14110" width="6.7109375" style="306" customWidth="1"/>
    <col min="14111" max="14111" width="6.28515625" style="306" customWidth="1"/>
    <col min="14112" max="14113" width="3.85546875" style="306" customWidth="1"/>
    <col min="14114" max="14114" width="4.5703125" style="306" customWidth="1"/>
    <col min="14115" max="14115" width="7.140625" style="306" customWidth="1"/>
    <col min="14116" max="14336" width="9.140625" style="306"/>
    <col min="14337" max="14337" width="3.140625" style="306" customWidth="1"/>
    <col min="14338" max="14338" width="18.42578125" style="306" customWidth="1"/>
    <col min="14339" max="14339" width="3.28515625" style="306" customWidth="1"/>
    <col min="14340" max="14340" width="4.42578125" style="306" customWidth="1"/>
    <col min="14341" max="14341" width="11.28515625" style="306" customWidth="1"/>
    <col min="14342" max="14342" width="7.42578125" style="306" customWidth="1"/>
    <col min="14343" max="14343" width="10.28515625" style="306" customWidth="1"/>
    <col min="14344" max="14347" width="2.7109375" style="306" customWidth="1"/>
    <col min="14348" max="14349" width="3.42578125" style="306" customWidth="1"/>
    <col min="14350" max="14350" width="5.7109375" style="306" customWidth="1"/>
    <col min="14351" max="14351" width="4.28515625" style="306" customWidth="1"/>
    <col min="14352" max="14352" width="3.28515625" style="306" customWidth="1"/>
    <col min="14353" max="14353" width="5.42578125" style="306" customWidth="1"/>
    <col min="14354" max="14354" width="5.7109375" style="306" customWidth="1"/>
    <col min="14355" max="14358" width="2.7109375" style="306" customWidth="1"/>
    <col min="14359" max="14360" width="3" style="306" customWidth="1"/>
    <col min="14361" max="14361" width="5.7109375" style="306" customWidth="1"/>
    <col min="14362" max="14362" width="4.7109375" style="306" customWidth="1"/>
    <col min="14363" max="14363" width="3.85546875" style="306" customWidth="1"/>
    <col min="14364" max="14364" width="5.5703125" style="306" customWidth="1"/>
    <col min="14365" max="14365" width="5.7109375" style="306" customWidth="1"/>
    <col min="14366" max="14366" width="6.7109375" style="306" customWidth="1"/>
    <col min="14367" max="14367" width="6.28515625" style="306" customWidth="1"/>
    <col min="14368" max="14369" width="3.85546875" style="306" customWidth="1"/>
    <col min="14370" max="14370" width="4.5703125" style="306" customWidth="1"/>
    <col min="14371" max="14371" width="7.140625" style="306" customWidth="1"/>
    <col min="14372" max="14592" width="9.140625" style="306"/>
    <col min="14593" max="14593" width="3.140625" style="306" customWidth="1"/>
    <col min="14594" max="14594" width="18.42578125" style="306" customWidth="1"/>
    <col min="14595" max="14595" width="3.28515625" style="306" customWidth="1"/>
    <col min="14596" max="14596" width="4.42578125" style="306" customWidth="1"/>
    <col min="14597" max="14597" width="11.28515625" style="306" customWidth="1"/>
    <col min="14598" max="14598" width="7.42578125" style="306" customWidth="1"/>
    <col min="14599" max="14599" width="10.28515625" style="306" customWidth="1"/>
    <col min="14600" max="14603" width="2.7109375" style="306" customWidth="1"/>
    <col min="14604" max="14605" width="3.42578125" style="306" customWidth="1"/>
    <col min="14606" max="14606" width="5.7109375" style="306" customWidth="1"/>
    <col min="14607" max="14607" width="4.28515625" style="306" customWidth="1"/>
    <col min="14608" max="14608" width="3.28515625" style="306" customWidth="1"/>
    <col min="14609" max="14609" width="5.42578125" style="306" customWidth="1"/>
    <col min="14610" max="14610" width="5.7109375" style="306" customWidth="1"/>
    <col min="14611" max="14614" width="2.7109375" style="306" customWidth="1"/>
    <col min="14615" max="14616" width="3" style="306" customWidth="1"/>
    <col min="14617" max="14617" width="5.7109375" style="306" customWidth="1"/>
    <col min="14618" max="14618" width="4.7109375" style="306" customWidth="1"/>
    <col min="14619" max="14619" width="3.85546875" style="306" customWidth="1"/>
    <col min="14620" max="14620" width="5.5703125" style="306" customWidth="1"/>
    <col min="14621" max="14621" width="5.7109375" style="306" customWidth="1"/>
    <col min="14622" max="14622" width="6.7109375" style="306" customWidth="1"/>
    <col min="14623" max="14623" width="6.28515625" style="306" customWidth="1"/>
    <col min="14624" max="14625" width="3.85546875" style="306" customWidth="1"/>
    <col min="14626" max="14626" width="4.5703125" style="306" customWidth="1"/>
    <col min="14627" max="14627" width="7.140625" style="306" customWidth="1"/>
    <col min="14628" max="14848" width="9.140625" style="306"/>
    <col min="14849" max="14849" width="3.140625" style="306" customWidth="1"/>
    <col min="14850" max="14850" width="18.42578125" style="306" customWidth="1"/>
    <col min="14851" max="14851" width="3.28515625" style="306" customWidth="1"/>
    <col min="14852" max="14852" width="4.42578125" style="306" customWidth="1"/>
    <col min="14853" max="14853" width="11.28515625" style="306" customWidth="1"/>
    <col min="14854" max="14854" width="7.42578125" style="306" customWidth="1"/>
    <col min="14855" max="14855" width="10.28515625" style="306" customWidth="1"/>
    <col min="14856" max="14859" width="2.7109375" style="306" customWidth="1"/>
    <col min="14860" max="14861" width="3.42578125" style="306" customWidth="1"/>
    <col min="14862" max="14862" width="5.7109375" style="306" customWidth="1"/>
    <col min="14863" max="14863" width="4.28515625" style="306" customWidth="1"/>
    <col min="14864" max="14864" width="3.28515625" style="306" customWidth="1"/>
    <col min="14865" max="14865" width="5.42578125" style="306" customWidth="1"/>
    <col min="14866" max="14866" width="5.7109375" style="306" customWidth="1"/>
    <col min="14867" max="14870" width="2.7109375" style="306" customWidth="1"/>
    <col min="14871" max="14872" width="3" style="306" customWidth="1"/>
    <col min="14873" max="14873" width="5.7109375" style="306" customWidth="1"/>
    <col min="14874" max="14874" width="4.7109375" style="306" customWidth="1"/>
    <col min="14875" max="14875" width="3.85546875" style="306" customWidth="1"/>
    <col min="14876" max="14876" width="5.5703125" style="306" customWidth="1"/>
    <col min="14877" max="14877" width="5.7109375" style="306" customWidth="1"/>
    <col min="14878" max="14878" width="6.7109375" style="306" customWidth="1"/>
    <col min="14879" max="14879" width="6.28515625" style="306" customWidth="1"/>
    <col min="14880" max="14881" width="3.85546875" style="306" customWidth="1"/>
    <col min="14882" max="14882" width="4.5703125" style="306" customWidth="1"/>
    <col min="14883" max="14883" width="7.140625" style="306" customWidth="1"/>
    <col min="14884" max="15104" width="9.140625" style="306"/>
    <col min="15105" max="15105" width="3.140625" style="306" customWidth="1"/>
    <col min="15106" max="15106" width="18.42578125" style="306" customWidth="1"/>
    <col min="15107" max="15107" width="3.28515625" style="306" customWidth="1"/>
    <col min="15108" max="15108" width="4.42578125" style="306" customWidth="1"/>
    <col min="15109" max="15109" width="11.28515625" style="306" customWidth="1"/>
    <col min="15110" max="15110" width="7.42578125" style="306" customWidth="1"/>
    <col min="15111" max="15111" width="10.28515625" style="306" customWidth="1"/>
    <col min="15112" max="15115" width="2.7109375" style="306" customWidth="1"/>
    <col min="15116" max="15117" width="3.42578125" style="306" customWidth="1"/>
    <col min="15118" max="15118" width="5.7109375" style="306" customWidth="1"/>
    <col min="15119" max="15119" width="4.28515625" style="306" customWidth="1"/>
    <col min="15120" max="15120" width="3.28515625" style="306" customWidth="1"/>
    <col min="15121" max="15121" width="5.42578125" style="306" customWidth="1"/>
    <col min="15122" max="15122" width="5.7109375" style="306" customWidth="1"/>
    <col min="15123" max="15126" width="2.7109375" style="306" customWidth="1"/>
    <col min="15127" max="15128" width="3" style="306" customWidth="1"/>
    <col min="15129" max="15129" width="5.7109375" style="306" customWidth="1"/>
    <col min="15130" max="15130" width="4.7109375" style="306" customWidth="1"/>
    <col min="15131" max="15131" width="3.85546875" style="306" customWidth="1"/>
    <col min="15132" max="15132" width="5.5703125" style="306" customWidth="1"/>
    <col min="15133" max="15133" width="5.7109375" style="306" customWidth="1"/>
    <col min="15134" max="15134" width="6.7109375" style="306" customWidth="1"/>
    <col min="15135" max="15135" width="6.28515625" style="306" customWidth="1"/>
    <col min="15136" max="15137" width="3.85546875" style="306" customWidth="1"/>
    <col min="15138" max="15138" width="4.5703125" style="306" customWidth="1"/>
    <col min="15139" max="15139" width="7.140625" style="306" customWidth="1"/>
    <col min="15140" max="15360" width="9.140625" style="306"/>
    <col min="15361" max="15361" width="3.140625" style="306" customWidth="1"/>
    <col min="15362" max="15362" width="18.42578125" style="306" customWidth="1"/>
    <col min="15363" max="15363" width="3.28515625" style="306" customWidth="1"/>
    <col min="15364" max="15364" width="4.42578125" style="306" customWidth="1"/>
    <col min="15365" max="15365" width="11.28515625" style="306" customWidth="1"/>
    <col min="15366" max="15366" width="7.42578125" style="306" customWidth="1"/>
    <col min="15367" max="15367" width="10.28515625" style="306" customWidth="1"/>
    <col min="15368" max="15371" width="2.7109375" style="306" customWidth="1"/>
    <col min="15372" max="15373" width="3.42578125" style="306" customWidth="1"/>
    <col min="15374" max="15374" width="5.7109375" style="306" customWidth="1"/>
    <col min="15375" max="15375" width="4.28515625" style="306" customWidth="1"/>
    <col min="15376" max="15376" width="3.28515625" style="306" customWidth="1"/>
    <col min="15377" max="15377" width="5.42578125" style="306" customWidth="1"/>
    <col min="15378" max="15378" width="5.7109375" style="306" customWidth="1"/>
    <col min="15379" max="15382" width="2.7109375" style="306" customWidth="1"/>
    <col min="15383" max="15384" width="3" style="306" customWidth="1"/>
    <col min="15385" max="15385" width="5.7109375" style="306" customWidth="1"/>
    <col min="15386" max="15386" width="4.7109375" style="306" customWidth="1"/>
    <col min="15387" max="15387" width="3.85546875" style="306" customWidth="1"/>
    <col min="15388" max="15388" width="5.5703125" style="306" customWidth="1"/>
    <col min="15389" max="15389" width="5.7109375" style="306" customWidth="1"/>
    <col min="15390" max="15390" width="6.7109375" style="306" customWidth="1"/>
    <col min="15391" max="15391" width="6.28515625" style="306" customWidth="1"/>
    <col min="15392" max="15393" width="3.85546875" style="306" customWidth="1"/>
    <col min="15394" max="15394" width="4.5703125" style="306" customWidth="1"/>
    <col min="15395" max="15395" width="7.140625" style="306" customWidth="1"/>
    <col min="15396" max="15616" width="9.140625" style="306"/>
    <col min="15617" max="15617" width="3.140625" style="306" customWidth="1"/>
    <col min="15618" max="15618" width="18.42578125" style="306" customWidth="1"/>
    <col min="15619" max="15619" width="3.28515625" style="306" customWidth="1"/>
    <col min="15620" max="15620" width="4.42578125" style="306" customWidth="1"/>
    <col min="15621" max="15621" width="11.28515625" style="306" customWidth="1"/>
    <col min="15622" max="15622" width="7.42578125" style="306" customWidth="1"/>
    <col min="15623" max="15623" width="10.28515625" style="306" customWidth="1"/>
    <col min="15624" max="15627" width="2.7109375" style="306" customWidth="1"/>
    <col min="15628" max="15629" width="3.42578125" style="306" customWidth="1"/>
    <col min="15630" max="15630" width="5.7109375" style="306" customWidth="1"/>
    <col min="15631" max="15631" width="4.28515625" style="306" customWidth="1"/>
    <col min="15632" max="15632" width="3.28515625" style="306" customWidth="1"/>
    <col min="15633" max="15633" width="5.42578125" style="306" customWidth="1"/>
    <col min="15634" max="15634" width="5.7109375" style="306" customWidth="1"/>
    <col min="15635" max="15638" width="2.7109375" style="306" customWidth="1"/>
    <col min="15639" max="15640" width="3" style="306" customWidth="1"/>
    <col min="15641" max="15641" width="5.7109375" style="306" customWidth="1"/>
    <col min="15642" max="15642" width="4.7109375" style="306" customWidth="1"/>
    <col min="15643" max="15643" width="3.85546875" style="306" customWidth="1"/>
    <col min="15644" max="15644" width="5.5703125" style="306" customWidth="1"/>
    <col min="15645" max="15645" width="5.7109375" style="306" customWidth="1"/>
    <col min="15646" max="15646" width="6.7109375" style="306" customWidth="1"/>
    <col min="15647" max="15647" width="6.28515625" style="306" customWidth="1"/>
    <col min="15648" max="15649" width="3.85546875" style="306" customWidth="1"/>
    <col min="15650" max="15650" width="4.5703125" style="306" customWidth="1"/>
    <col min="15651" max="15651" width="7.140625" style="306" customWidth="1"/>
    <col min="15652" max="15872" width="9.140625" style="306"/>
    <col min="15873" max="15873" width="3.140625" style="306" customWidth="1"/>
    <col min="15874" max="15874" width="18.42578125" style="306" customWidth="1"/>
    <col min="15875" max="15875" width="3.28515625" style="306" customWidth="1"/>
    <col min="15876" max="15876" width="4.42578125" style="306" customWidth="1"/>
    <col min="15877" max="15877" width="11.28515625" style="306" customWidth="1"/>
    <col min="15878" max="15878" width="7.42578125" style="306" customWidth="1"/>
    <col min="15879" max="15879" width="10.28515625" style="306" customWidth="1"/>
    <col min="15880" max="15883" width="2.7109375" style="306" customWidth="1"/>
    <col min="15884" max="15885" width="3.42578125" style="306" customWidth="1"/>
    <col min="15886" max="15886" width="5.7109375" style="306" customWidth="1"/>
    <col min="15887" max="15887" width="4.28515625" style="306" customWidth="1"/>
    <col min="15888" max="15888" width="3.28515625" style="306" customWidth="1"/>
    <col min="15889" max="15889" width="5.42578125" style="306" customWidth="1"/>
    <col min="15890" max="15890" width="5.7109375" style="306" customWidth="1"/>
    <col min="15891" max="15894" width="2.7109375" style="306" customWidth="1"/>
    <col min="15895" max="15896" width="3" style="306" customWidth="1"/>
    <col min="15897" max="15897" width="5.7109375" style="306" customWidth="1"/>
    <col min="15898" max="15898" width="4.7109375" style="306" customWidth="1"/>
    <col min="15899" max="15899" width="3.85546875" style="306" customWidth="1"/>
    <col min="15900" max="15900" width="5.5703125" style="306" customWidth="1"/>
    <col min="15901" max="15901" width="5.7109375" style="306" customWidth="1"/>
    <col min="15902" max="15902" width="6.7109375" style="306" customWidth="1"/>
    <col min="15903" max="15903" width="6.28515625" style="306" customWidth="1"/>
    <col min="15904" max="15905" width="3.85546875" style="306" customWidth="1"/>
    <col min="15906" max="15906" width="4.5703125" style="306" customWidth="1"/>
    <col min="15907" max="15907" width="7.140625" style="306" customWidth="1"/>
    <col min="15908" max="16128" width="9.140625" style="306"/>
    <col min="16129" max="16129" width="3.140625" style="306" customWidth="1"/>
    <col min="16130" max="16130" width="18.42578125" style="306" customWidth="1"/>
    <col min="16131" max="16131" width="3.28515625" style="306" customWidth="1"/>
    <col min="16132" max="16132" width="4.42578125" style="306" customWidth="1"/>
    <col min="16133" max="16133" width="11.28515625" style="306" customWidth="1"/>
    <col min="16134" max="16134" width="7.42578125" style="306" customWidth="1"/>
    <col min="16135" max="16135" width="10.28515625" style="306" customWidth="1"/>
    <col min="16136" max="16139" width="2.7109375" style="306" customWidth="1"/>
    <col min="16140" max="16141" width="3.42578125" style="306" customWidth="1"/>
    <col min="16142" max="16142" width="5.7109375" style="306" customWidth="1"/>
    <col min="16143" max="16143" width="4.28515625" style="306" customWidth="1"/>
    <col min="16144" max="16144" width="3.28515625" style="306" customWidth="1"/>
    <col min="16145" max="16145" width="5.42578125" style="306" customWidth="1"/>
    <col min="16146" max="16146" width="5.7109375" style="306" customWidth="1"/>
    <col min="16147" max="16150" width="2.7109375" style="306" customWidth="1"/>
    <col min="16151" max="16152" width="3" style="306" customWidth="1"/>
    <col min="16153" max="16153" width="5.7109375" style="306" customWidth="1"/>
    <col min="16154" max="16154" width="4.7109375" style="306" customWidth="1"/>
    <col min="16155" max="16155" width="3.85546875" style="306" customWidth="1"/>
    <col min="16156" max="16156" width="5.5703125" style="306" customWidth="1"/>
    <col min="16157" max="16157" width="5.7109375" style="306" customWidth="1"/>
    <col min="16158" max="16158" width="6.7109375" style="306" customWidth="1"/>
    <col min="16159" max="16159" width="6.28515625" style="306" customWidth="1"/>
    <col min="16160" max="16161" width="3.85546875" style="306" customWidth="1"/>
    <col min="16162" max="16162" width="4.5703125" style="306" customWidth="1"/>
    <col min="16163" max="16163" width="7.140625" style="306" customWidth="1"/>
    <col min="16164" max="16384" width="9.140625" style="306"/>
  </cols>
  <sheetData>
    <row r="1" spans="1:35" s="190" customFormat="1" ht="15" customHeight="1">
      <c r="A1" s="639" t="s">
        <v>0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639"/>
      <c r="Y1" s="639"/>
      <c r="Z1" s="639"/>
      <c r="AA1" s="639"/>
      <c r="AB1" s="639"/>
      <c r="AC1" s="639"/>
      <c r="AD1" s="639"/>
      <c r="AE1" s="639"/>
      <c r="AF1" s="639"/>
      <c r="AG1" s="639"/>
      <c r="AH1" s="639"/>
      <c r="AI1" s="639"/>
    </row>
    <row r="2" spans="1:35" s="190" customFormat="1" ht="11.25" customHeight="1">
      <c r="A2" s="640" t="s">
        <v>1</v>
      </c>
      <c r="B2" s="640"/>
      <c r="C2" s="641"/>
      <c r="D2" s="641"/>
      <c r="E2" s="641"/>
      <c r="F2" s="328"/>
      <c r="G2" s="191"/>
      <c r="H2" s="192"/>
      <c r="I2" s="192"/>
      <c r="J2" s="192"/>
      <c r="K2" s="192"/>
      <c r="L2" s="193" t="s">
        <v>2</v>
      </c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3" t="s">
        <v>2</v>
      </c>
      <c r="X2" s="192"/>
      <c r="Y2" s="192"/>
      <c r="Z2" s="192"/>
      <c r="AA2" s="192"/>
      <c r="AB2" s="192"/>
      <c r="AC2" s="192"/>
      <c r="AD2" s="192"/>
      <c r="AE2" s="524" t="s">
        <v>3</v>
      </c>
      <c r="AF2" s="524"/>
      <c r="AG2" s="524"/>
      <c r="AH2" s="524"/>
      <c r="AI2" s="524"/>
    </row>
    <row r="3" spans="1:35" s="196" customFormat="1" ht="24" customHeight="1">
      <c r="A3" s="525" t="s">
        <v>4</v>
      </c>
      <c r="B3" s="527" t="s">
        <v>5</v>
      </c>
      <c r="C3" s="642" t="s">
        <v>6</v>
      </c>
      <c r="D3" s="529" t="s">
        <v>7</v>
      </c>
      <c r="E3" s="527" t="s">
        <v>8</v>
      </c>
      <c r="F3" s="527" t="s">
        <v>9</v>
      </c>
      <c r="G3" s="527" t="s">
        <v>10</v>
      </c>
      <c r="H3" s="547" t="s">
        <v>11</v>
      </c>
      <c r="I3" s="548"/>
      <c r="J3" s="548"/>
      <c r="K3" s="548"/>
      <c r="L3" s="556" t="s">
        <v>12</v>
      </c>
      <c r="M3" s="556"/>
      <c r="N3" s="534" t="s">
        <v>13</v>
      </c>
      <c r="O3" s="534" t="s">
        <v>14</v>
      </c>
      <c r="P3" s="527" t="s">
        <v>15</v>
      </c>
      <c r="Q3" s="553" t="s">
        <v>16</v>
      </c>
      <c r="R3" s="534" t="s">
        <v>17</v>
      </c>
      <c r="S3" s="547" t="s">
        <v>11</v>
      </c>
      <c r="T3" s="548"/>
      <c r="U3" s="548"/>
      <c r="V3" s="548"/>
      <c r="W3" s="556" t="s">
        <v>12</v>
      </c>
      <c r="X3" s="556"/>
      <c r="Y3" s="534" t="s">
        <v>18</v>
      </c>
      <c r="Z3" s="534" t="s">
        <v>14</v>
      </c>
      <c r="AA3" s="527" t="s">
        <v>15</v>
      </c>
      <c r="AB3" s="553" t="s">
        <v>16</v>
      </c>
      <c r="AC3" s="534" t="s">
        <v>19</v>
      </c>
      <c r="AD3" s="534" t="s">
        <v>20</v>
      </c>
      <c r="AE3" s="534" t="s">
        <v>21</v>
      </c>
      <c r="AF3" s="569" t="s">
        <v>22</v>
      </c>
      <c r="AG3" s="569" t="s">
        <v>23</v>
      </c>
      <c r="AH3" s="571" t="s">
        <v>24</v>
      </c>
      <c r="AI3" s="534" t="s">
        <v>25</v>
      </c>
    </row>
    <row r="4" spans="1:35" s="196" customFormat="1" ht="27.75" customHeight="1">
      <c r="A4" s="526"/>
      <c r="B4" s="528"/>
      <c r="C4" s="643"/>
      <c r="D4" s="530"/>
      <c r="E4" s="528"/>
      <c r="F4" s="528"/>
      <c r="G4" s="528"/>
      <c r="H4" s="197" t="s">
        <v>26</v>
      </c>
      <c r="I4" s="197" t="s">
        <v>27</v>
      </c>
      <c r="J4" s="197" t="s">
        <v>28</v>
      </c>
      <c r="K4" s="197" t="s">
        <v>29</v>
      </c>
      <c r="L4" s="309" t="s">
        <v>30</v>
      </c>
      <c r="M4" s="309" t="s">
        <v>31</v>
      </c>
      <c r="N4" s="535"/>
      <c r="O4" s="535"/>
      <c r="P4" s="528"/>
      <c r="Q4" s="554"/>
      <c r="R4" s="535"/>
      <c r="S4" s="197" t="s">
        <v>26</v>
      </c>
      <c r="T4" s="197" t="s">
        <v>27</v>
      </c>
      <c r="U4" s="197" t="s">
        <v>28</v>
      </c>
      <c r="V4" s="197" t="s">
        <v>29</v>
      </c>
      <c r="W4" s="309" t="s">
        <v>30</v>
      </c>
      <c r="X4" s="309" t="s">
        <v>31</v>
      </c>
      <c r="Y4" s="535"/>
      <c r="Z4" s="535"/>
      <c r="AA4" s="528"/>
      <c r="AB4" s="554"/>
      <c r="AC4" s="535"/>
      <c r="AD4" s="535"/>
      <c r="AE4" s="535"/>
      <c r="AF4" s="570"/>
      <c r="AG4" s="570"/>
      <c r="AH4" s="572"/>
      <c r="AI4" s="535"/>
    </row>
    <row r="5" spans="1:35" s="190" customFormat="1" ht="12.75" customHeight="1">
      <c r="A5" s="562" t="s">
        <v>32</v>
      </c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562"/>
      <c r="Q5" s="562"/>
      <c r="R5" s="562"/>
      <c r="S5" s="562"/>
      <c r="T5" s="562"/>
      <c r="U5" s="562"/>
      <c r="V5" s="562"/>
      <c r="W5" s="562"/>
      <c r="X5" s="562"/>
      <c r="Y5" s="562"/>
      <c r="Z5" s="562"/>
      <c r="AA5" s="562"/>
      <c r="AB5" s="562"/>
      <c r="AC5" s="562"/>
      <c r="AD5" s="562"/>
      <c r="AE5" s="562"/>
      <c r="AF5" s="562"/>
      <c r="AG5" s="562"/>
      <c r="AH5" s="562"/>
      <c r="AI5" s="562"/>
    </row>
    <row r="6" spans="1:35" s="215" customFormat="1" ht="13.5" customHeight="1">
      <c r="A6" s="329">
        <v>1</v>
      </c>
      <c r="B6" s="330" t="s">
        <v>142</v>
      </c>
      <c r="C6" s="331" t="s">
        <v>34</v>
      </c>
      <c r="D6" s="332">
        <v>2001</v>
      </c>
      <c r="E6" s="333" t="s">
        <v>126</v>
      </c>
      <c r="F6" s="333" t="s">
        <v>36</v>
      </c>
      <c r="G6" s="333" t="s">
        <v>37</v>
      </c>
      <c r="H6" s="204">
        <v>8.4</v>
      </c>
      <c r="I6" s="205">
        <v>8</v>
      </c>
      <c r="J6" s="205">
        <v>8.6</v>
      </c>
      <c r="K6" s="205">
        <v>8.6</v>
      </c>
      <c r="L6" s="204">
        <v>8.9</v>
      </c>
      <c r="M6" s="206">
        <v>8.9</v>
      </c>
      <c r="N6" s="14">
        <f t="shared" ref="N6:N46" si="0">SUM(H6:K6)-MIN(H6:K6)-MAX(H6:K6)</f>
        <v>17</v>
      </c>
      <c r="O6" s="334">
        <f t="shared" ref="O6:O46" si="1">SUM(L6:M6)/2</f>
        <v>8.9</v>
      </c>
      <c r="P6" s="211">
        <v>5.6</v>
      </c>
      <c r="Q6" s="335">
        <v>16.954999999999998</v>
      </c>
      <c r="R6" s="18">
        <f t="shared" ref="R6:R46" si="2">SUM(N6,O6,P6,Q6)</f>
        <v>48.454999999999998</v>
      </c>
      <c r="S6" s="205">
        <v>7.8</v>
      </c>
      <c r="T6" s="205">
        <v>7.8</v>
      </c>
      <c r="U6" s="205">
        <v>8</v>
      </c>
      <c r="V6" s="205">
        <v>7.6</v>
      </c>
      <c r="W6" s="204">
        <v>9.1</v>
      </c>
      <c r="X6" s="206">
        <v>9</v>
      </c>
      <c r="Y6" s="14">
        <f t="shared" ref="Y6:Y46" si="3">SUM(S6:V6)-MIN(S6:V6)-MAX(S6:V6)</f>
        <v>15.600000000000001</v>
      </c>
      <c r="Z6" s="336">
        <f t="shared" ref="Z6:Z46" si="4">SUM(W6:X6)/2</f>
        <v>9.0500000000000007</v>
      </c>
      <c r="AA6" s="211">
        <v>15</v>
      </c>
      <c r="AB6" s="335">
        <v>16.614999999999998</v>
      </c>
      <c r="AC6" s="18">
        <f t="shared" ref="AC6:AC46" si="5">SUM(Y6,Z6,AA6,AB6)</f>
        <v>56.265000000000001</v>
      </c>
      <c r="AD6" s="19">
        <f t="shared" ref="AD6:AD46" si="6">SUM(R6,AC6)</f>
        <v>104.72</v>
      </c>
      <c r="AE6" s="20">
        <f t="shared" ref="AE6:AE46" si="7">SUM(R6,AC6)-Q6-AB6</f>
        <v>71.150000000000006</v>
      </c>
      <c r="AF6" s="213"/>
      <c r="AG6" s="213"/>
      <c r="AH6" s="213"/>
      <c r="AI6" s="214">
        <f t="shared" ref="AI6:AI46" si="8">PRODUCT(AD6,AH6)-AF6</f>
        <v>104.72</v>
      </c>
    </row>
    <row r="7" spans="1:35" s="215" customFormat="1" ht="13.5" customHeight="1">
      <c r="A7" s="329">
        <v>2</v>
      </c>
      <c r="B7" s="333" t="s">
        <v>146</v>
      </c>
      <c r="C7" s="332" t="s">
        <v>34</v>
      </c>
      <c r="D7" s="332">
        <v>2004</v>
      </c>
      <c r="E7" s="333" t="s">
        <v>126</v>
      </c>
      <c r="F7" s="333" t="s">
        <v>36</v>
      </c>
      <c r="G7" s="333" t="s">
        <v>37</v>
      </c>
      <c r="H7" s="204">
        <v>9.4</v>
      </c>
      <c r="I7" s="205">
        <v>9.1</v>
      </c>
      <c r="J7" s="205">
        <v>9.1999999999999993</v>
      </c>
      <c r="K7" s="205">
        <v>9.1</v>
      </c>
      <c r="L7" s="204">
        <v>9.5</v>
      </c>
      <c r="M7" s="206">
        <v>9.6</v>
      </c>
      <c r="N7" s="14">
        <f t="shared" si="0"/>
        <v>18.299999999999997</v>
      </c>
      <c r="O7" s="337">
        <f t="shared" si="1"/>
        <v>9.5500000000000007</v>
      </c>
      <c r="P7" s="211">
        <v>4.4000000000000004</v>
      </c>
      <c r="Q7" s="335">
        <v>16.2</v>
      </c>
      <c r="R7" s="18">
        <f t="shared" si="2"/>
        <v>48.45</v>
      </c>
      <c r="S7" s="204">
        <v>8.3000000000000007</v>
      </c>
      <c r="T7" s="205">
        <v>8.3000000000000007</v>
      </c>
      <c r="U7" s="205">
        <v>8</v>
      </c>
      <c r="V7" s="205">
        <v>8</v>
      </c>
      <c r="W7" s="204">
        <v>8.6999999999999993</v>
      </c>
      <c r="X7" s="206">
        <v>8.8000000000000007</v>
      </c>
      <c r="Y7" s="14">
        <f t="shared" si="3"/>
        <v>16.3</v>
      </c>
      <c r="Z7" s="337">
        <f t="shared" si="4"/>
        <v>8.75</v>
      </c>
      <c r="AA7" s="211">
        <v>13.4</v>
      </c>
      <c r="AB7" s="335">
        <v>15.59</v>
      </c>
      <c r="AC7" s="18">
        <f t="shared" si="5"/>
        <v>54.040000000000006</v>
      </c>
      <c r="AD7" s="19">
        <f t="shared" si="6"/>
        <v>102.49000000000001</v>
      </c>
      <c r="AE7" s="20">
        <f t="shared" si="7"/>
        <v>70.7</v>
      </c>
      <c r="AF7" s="213"/>
      <c r="AG7" s="213"/>
      <c r="AH7" s="338"/>
      <c r="AI7" s="214">
        <f t="shared" si="8"/>
        <v>102.49000000000001</v>
      </c>
    </row>
    <row r="8" spans="1:35" s="215" customFormat="1" ht="13.5" customHeight="1">
      <c r="A8" s="329">
        <v>3</v>
      </c>
      <c r="B8" s="166" t="s">
        <v>151</v>
      </c>
      <c r="C8" s="29" t="s">
        <v>34</v>
      </c>
      <c r="D8" s="28">
        <v>2000</v>
      </c>
      <c r="E8" s="166" t="s">
        <v>130</v>
      </c>
      <c r="F8" s="166" t="s">
        <v>70</v>
      </c>
      <c r="G8" s="166" t="s">
        <v>71</v>
      </c>
      <c r="H8" s="204">
        <v>8.5</v>
      </c>
      <c r="I8" s="205">
        <v>8.4</v>
      </c>
      <c r="J8" s="205">
        <v>8.6</v>
      </c>
      <c r="K8" s="205">
        <v>8.6</v>
      </c>
      <c r="L8" s="204">
        <v>9.1999999999999993</v>
      </c>
      <c r="M8" s="206">
        <v>9.4</v>
      </c>
      <c r="N8" s="14">
        <f t="shared" si="0"/>
        <v>17.100000000000001</v>
      </c>
      <c r="O8" s="337">
        <f t="shared" si="1"/>
        <v>9.3000000000000007</v>
      </c>
      <c r="P8" s="211">
        <v>2.8</v>
      </c>
      <c r="Q8" s="335">
        <v>17.18</v>
      </c>
      <c r="R8" s="18">
        <f t="shared" si="2"/>
        <v>46.38</v>
      </c>
      <c r="S8" s="204">
        <v>7.8</v>
      </c>
      <c r="T8" s="205">
        <v>8.5</v>
      </c>
      <c r="U8" s="205">
        <v>8.1999999999999993</v>
      </c>
      <c r="V8" s="205">
        <v>8.3000000000000007</v>
      </c>
      <c r="W8" s="204">
        <v>9.1999999999999993</v>
      </c>
      <c r="X8" s="206">
        <v>9</v>
      </c>
      <c r="Y8" s="14">
        <f t="shared" si="3"/>
        <v>16.499999999999996</v>
      </c>
      <c r="Z8" s="337">
        <f t="shared" si="4"/>
        <v>9.1</v>
      </c>
      <c r="AA8" s="211">
        <v>13.5</v>
      </c>
      <c r="AB8" s="335">
        <v>16.93</v>
      </c>
      <c r="AC8" s="18">
        <f t="shared" si="5"/>
        <v>56.029999999999994</v>
      </c>
      <c r="AD8" s="19">
        <f t="shared" si="6"/>
        <v>102.41</v>
      </c>
      <c r="AE8" s="20">
        <f t="shared" si="7"/>
        <v>68.299999999999983</v>
      </c>
      <c r="AF8" s="213"/>
      <c r="AG8" s="213"/>
      <c r="AH8" s="213"/>
      <c r="AI8" s="214">
        <f t="shared" si="8"/>
        <v>102.41</v>
      </c>
    </row>
    <row r="9" spans="1:35" s="215" customFormat="1" ht="13.5" customHeight="1">
      <c r="A9" s="329">
        <v>4</v>
      </c>
      <c r="B9" s="166" t="s">
        <v>153</v>
      </c>
      <c r="C9" s="29" t="s">
        <v>34</v>
      </c>
      <c r="D9" s="28">
        <v>2002</v>
      </c>
      <c r="E9" s="166" t="s">
        <v>130</v>
      </c>
      <c r="F9" s="166" t="s">
        <v>70</v>
      </c>
      <c r="G9" s="166" t="s">
        <v>71</v>
      </c>
      <c r="H9" s="205">
        <v>8.5</v>
      </c>
      <c r="I9" s="205">
        <v>8.8000000000000007</v>
      </c>
      <c r="J9" s="205">
        <v>8.8000000000000007</v>
      </c>
      <c r="K9" s="205">
        <v>8.6999999999999993</v>
      </c>
      <c r="L9" s="204">
        <v>9.3000000000000007</v>
      </c>
      <c r="M9" s="206">
        <v>9.4</v>
      </c>
      <c r="N9" s="14">
        <f t="shared" si="0"/>
        <v>17.499999999999996</v>
      </c>
      <c r="O9" s="337">
        <f t="shared" si="1"/>
        <v>9.3500000000000014</v>
      </c>
      <c r="P9" s="211">
        <v>4</v>
      </c>
      <c r="Q9" s="335">
        <v>17.100000000000001</v>
      </c>
      <c r="R9" s="18">
        <f t="shared" si="2"/>
        <v>47.95</v>
      </c>
      <c r="S9" s="204">
        <v>7.7</v>
      </c>
      <c r="T9" s="205">
        <v>7.9</v>
      </c>
      <c r="U9" s="205">
        <v>7.7</v>
      </c>
      <c r="V9" s="205">
        <v>8</v>
      </c>
      <c r="W9" s="204">
        <v>9.1</v>
      </c>
      <c r="X9" s="206">
        <v>9.3000000000000007</v>
      </c>
      <c r="Y9" s="14">
        <f t="shared" si="3"/>
        <v>15.600000000000001</v>
      </c>
      <c r="Z9" s="337">
        <f t="shared" si="4"/>
        <v>9.1999999999999993</v>
      </c>
      <c r="AA9" s="211">
        <v>13.5</v>
      </c>
      <c r="AB9" s="335">
        <v>15.63</v>
      </c>
      <c r="AC9" s="18">
        <f t="shared" si="5"/>
        <v>53.93</v>
      </c>
      <c r="AD9" s="19">
        <f t="shared" si="6"/>
        <v>101.88</v>
      </c>
      <c r="AE9" s="20">
        <f t="shared" si="7"/>
        <v>69.150000000000006</v>
      </c>
      <c r="AF9" s="213"/>
      <c r="AG9" s="213"/>
      <c r="AH9" s="213"/>
      <c r="AI9" s="214">
        <f t="shared" si="8"/>
        <v>101.88</v>
      </c>
    </row>
    <row r="10" spans="1:35" s="215" customFormat="1" ht="13.5" customHeight="1">
      <c r="A10" s="329">
        <v>5</v>
      </c>
      <c r="B10" s="333" t="s">
        <v>155</v>
      </c>
      <c r="C10" s="332" t="s">
        <v>34</v>
      </c>
      <c r="D10" s="332">
        <v>2002</v>
      </c>
      <c r="E10" s="333" t="s">
        <v>126</v>
      </c>
      <c r="F10" s="333" t="s">
        <v>36</v>
      </c>
      <c r="G10" s="333" t="s">
        <v>37</v>
      </c>
      <c r="H10" s="205">
        <v>8.3000000000000007</v>
      </c>
      <c r="I10" s="205">
        <v>8.1999999999999993</v>
      </c>
      <c r="J10" s="205">
        <v>8.3000000000000007</v>
      </c>
      <c r="K10" s="205">
        <v>8.6</v>
      </c>
      <c r="L10" s="204">
        <v>9</v>
      </c>
      <c r="M10" s="206">
        <v>9.1999999999999993</v>
      </c>
      <c r="N10" s="14">
        <f t="shared" si="0"/>
        <v>16.600000000000001</v>
      </c>
      <c r="O10" s="337">
        <f t="shared" si="1"/>
        <v>9.1</v>
      </c>
      <c r="P10" s="211">
        <v>4.7</v>
      </c>
      <c r="Q10" s="335">
        <v>16.824999999999999</v>
      </c>
      <c r="R10" s="18">
        <f t="shared" si="2"/>
        <v>47.225000000000001</v>
      </c>
      <c r="S10" s="204">
        <v>7.4</v>
      </c>
      <c r="T10" s="205">
        <v>7.4</v>
      </c>
      <c r="U10" s="205">
        <v>7.3</v>
      </c>
      <c r="V10" s="205">
        <v>7.6</v>
      </c>
      <c r="W10" s="204">
        <v>9.1999999999999993</v>
      </c>
      <c r="X10" s="206">
        <v>9</v>
      </c>
      <c r="Y10" s="14">
        <f t="shared" si="3"/>
        <v>14.800000000000002</v>
      </c>
      <c r="Z10" s="337">
        <f t="shared" si="4"/>
        <v>9.1</v>
      </c>
      <c r="AA10" s="211">
        <v>14.4</v>
      </c>
      <c r="AB10" s="335">
        <v>16.12</v>
      </c>
      <c r="AC10" s="18">
        <f t="shared" si="5"/>
        <v>54.42</v>
      </c>
      <c r="AD10" s="19">
        <f t="shared" si="6"/>
        <v>101.64500000000001</v>
      </c>
      <c r="AE10" s="20">
        <f t="shared" si="7"/>
        <v>68.7</v>
      </c>
      <c r="AF10" s="213"/>
      <c r="AG10" s="213"/>
      <c r="AH10" s="213"/>
      <c r="AI10" s="214">
        <f t="shared" si="8"/>
        <v>101.64500000000001</v>
      </c>
    </row>
    <row r="11" spans="1:35" s="215" customFormat="1" ht="13.5" customHeight="1">
      <c r="A11" s="329">
        <v>6</v>
      </c>
      <c r="B11" s="330" t="s">
        <v>132</v>
      </c>
      <c r="C11" s="331" t="s">
        <v>34</v>
      </c>
      <c r="D11" s="332">
        <v>2003</v>
      </c>
      <c r="E11" s="333" t="s">
        <v>126</v>
      </c>
      <c r="F11" s="333" t="s">
        <v>36</v>
      </c>
      <c r="G11" s="333" t="s">
        <v>37</v>
      </c>
      <c r="H11" s="205">
        <v>8.9</v>
      </c>
      <c r="I11" s="205">
        <v>9.1</v>
      </c>
      <c r="J11" s="205">
        <v>8.9</v>
      </c>
      <c r="K11" s="205">
        <v>9</v>
      </c>
      <c r="L11" s="204">
        <v>9.6999999999999993</v>
      </c>
      <c r="M11" s="206">
        <v>9.8000000000000007</v>
      </c>
      <c r="N11" s="14">
        <f t="shared" si="0"/>
        <v>17.899999999999999</v>
      </c>
      <c r="O11" s="337">
        <f t="shared" si="1"/>
        <v>9.75</v>
      </c>
      <c r="P11" s="211">
        <v>4.8</v>
      </c>
      <c r="Q11" s="335">
        <v>15.725</v>
      </c>
      <c r="R11" s="18">
        <f t="shared" si="2"/>
        <v>48.174999999999997</v>
      </c>
      <c r="S11" s="204">
        <v>8</v>
      </c>
      <c r="T11" s="205">
        <v>8.1</v>
      </c>
      <c r="U11" s="205">
        <v>7.8</v>
      </c>
      <c r="V11" s="205">
        <v>8.3000000000000007</v>
      </c>
      <c r="W11" s="204">
        <v>9.1</v>
      </c>
      <c r="X11" s="206">
        <v>9.1999999999999993</v>
      </c>
      <c r="Y11" s="14">
        <f t="shared" si="3"/>
        <v>16.100000000000001</v>
      </c>
      <c r="Z11" s="337">
        <f t="shared" si="4"/>
        <v>9.1499999999999986</v>
      </c>
      <c r="AA11" s="211">
        <v>12.7</v>
      </c>
      <c r="AB11" s="335">
        <v>15.295</v>
      </c>
      <c r="AC11" s="18">
        <f t="shared" si="5"/>
        <v>53.245000000000005</v>
      </c>
      <c r="AD11" s="19">
        <f t="shared" si="6"/>
        <v>101.42</v>
      </c>
      <c r="AE11" s="20">
        <f t="shared" si="7"/>
        <v>70.400000000000006</v>
      </c>
      <c r="AF11" s="213"/>
      <c r="AG11" s="213"/>
      <c r="AH11" s="213"/>
      <c r="AI11" s="214">
        <f t="shared" si="8"/>
        <v>101.42</v>
      </c>
    </row>
    <row r="12" spans="1:35" s="215" customFormat="1" ht="13.5" customHeight="1">
      <c r="A12" s="329">
        <v>7</v>
      </c>
      <c r="B12" s="339" t="s">
        <v>150</v>
      </c>
      <c r="C12" s="268" t="s">
        <v>34</v>
      </c>
      <c r="D12" s="268">
        <v>2000</v>
      </c>
      <c r="E12" s="339" t="s">
        <v>42</v>
      </c>
      <c r="F12" s="339" t="s">
        <v>36</v>
      </c>
      <c r="G12" s="339" t="s">
        <v>47</v>
      </c>
      <c r="H12" s="205">
        <v>8.4</v>
      </c>
      <c r="I12" s="205">
        <v>8.1</v>
      </c>
      <c r="J12" s="205">
        <v>8.1999999999999993</v>
      </c>
      <c r="K12" s="205">
        <v>8.3000000000000007</v>
      </c>
      <c r="L12" s="204">
        <v>8.9</v>
      </c>
      <c r="M12" s="206">
        <v>9.1</v>
      </c>
      <c r="N12" s="14">
        <f t="shared" si="0"/>
        <v>16.5</v>
      </c>
      <c r="O12" s="337">
        <f t="shared" si="1"/>
        <v>9</v>
      </c>
      <c r="P12" s="211">
        <v>4</v>
      </c>
      <c r="Q12" s="335">
        <v>17.265000000000001</v>
      </c>
      <c r="R12" s="18">
        <f t="shared" si="2"/>
        <v>46.765000000000001</v>
      </c>
      <c r="S12" s="204">
        <v>8</v>
      </c>
      <c r="T12" s="205">
        <v>8</v>
      </c>
      <c r="U12" s="205">
        <v>7.5</v>
      </c>
      <c r="V12" s="205">
        <v>7.9</v>
      </c>
      <c r="W12" s="204">
        <v>9.1</v>
      </c>
      <c r="X12" s="206">
        <v>9.1999999999999993</v>
      </c>
      <c r="Y12" s="14">
        <f t="shared" si="3"/>
        <v>15.899999999999999</v>
      </c>
      <c r="Z12" s="337">
        <f t="shared" si="4"/>
        <v>9.1499999999999986</v>
      </c>
      <c r="AA12" s="211">
        <v>10.7</v>
      </c>
      <c r="AB12" s="335">
        <v>16.864999999999998</v>
      </c>
      <c r="AC12" s="18">
        <f t="shared" si="5"/>
        <v>52.614999999999995</v>
      </c>
      <c r="AD12" s="19">
        <f t="shared" si="6"/>
        <v>99.38</v>
      </c>
      <c r="AE12" s="20">
        <f t="shared" si="7"/>
        <v>65.25</v>
      </c>
      <c r="AF12" s="213"/>
      <c r="AG12" s="213"/>
      <c r="AH12" s="338"/>
      <c r="AI12" s="214">
        <f t="shared" si="8"/>
        <v>99.38</v>
      </c>
    </row>
    <row r="13" spans="1:35" s="215" customFormat="1" ht="13.5" customHeight="1">
      <c r="A13" s="329">
        <v>8</v>
      </c>
      <c r="B13" s="166" t="s">
        <v>145</v>
      </c>
      <c r="C13" s="29" t="s">
        <v>34</v>
      </c>
      <c r="D13" s="28">
        <v>2000</v>
      </c>
      <c r="E13" s="166" t="s">
        <v>49</v>
      </c>
      <c r="F13" s="166" t="s">
        <v>36</v>
      </c>
      <c r="G13" s="166" t="s">
        <v>50</v>
      </c>
      <c r="H13" s="205">
        <v>7.8</v>
      </c>
      <c r="I13" s="205">
        <v>7.8</v>
      </c>
      <c r="J13" s="205">
        <v>8</v>
      </c>
      <c r="K13" s="205">
        <v>8</v>
      </c>
      <c r="L13" s="204">
        <v>9.6999999999999993</v>
      </c>
      <c r="M13" s="206">
        <v>9.5</v>
      </c>
      <c r="N13" s="14">
        <f t="shared" si="0"/>
        <v>15.8</v>
      </c>
      <c r="O13" s="337">
        <f t="shared" si="1"/>
        <v>9.6</v>
      </c>
      <c r="P13" s="211">
        <v>3.6</v>
      </c>
      <c r="Q13" s="335">
        <v>17.48</v>
      </c>
      <c r="R13" s="18">
        <f t="shared" si="2"/>
        <v>46.480000000000004</v>
      </c>
      <c r="S13" s="204">
        <v>6.8</v>
      </c>
      <c r="T13" s="205">
        <v>7.4</v>
      </c>
      <c r="U13" s="205">
        <v>7.1</v>
      </c>
      <c r="V13" s="205">
        <v>7.1</v>
      </c>
      <c r="W13" s="204">
        <v>9.1999999999999993</v>
      </c>
      <c r="X13" s="206">
        <v>9</v>
      </c>
      <c r="Y13" s="14">
        <f t="shared" si="3"/>
        <v>14.199999999999998</v>
      </c>
      <c r="Z13" s="337">
        <f t="shared" si="4"/>
        <v>9.1</v>
      </c>
      <c r="AA13" s="211">
        <v>13.1</v>
      </c>
      <c r="AB13" s="335">
        <v>16.285</v>
      </c>
      <c r="AC13" s="18">
        <f t="shared" si="5"/>
        <v>52.685000000000002</v>
      </c>
      <c r="AD13" s="19">
        <f t="shared" si="6"/>
        <v>99.165000000000006</v>
      </c>
      <c r="AE13" s="20">
        <f t="shared" si="7"/>
        <v>65.400000000000006</v>
      </c>
      <c r="AF13" s="213"/>
      <c r="AG13" s="213"/>
      <c r="AH13" s="213"/>
      <c r="AI13" s="214">
        <f t="shared" si="8"/>
        <v>99.165000000000006</v>
      </c>
    </row>
    <row r="14" spans="1:35" s="215" customFormat="1" ht="13.5" customHeight="1">
      <c r="A14" s="329">
        <v>9</v>
      </c>
      <c r="B14" s="340" t="s">
        <v>147</v>
      </c>
      <c r="C14" s="265" t="s">
        <v>34</v>
      </c>
      <c r="D14" s="265">
        <v>2001</v>
      </c>
      <c r="E14" s="340" t="s">
        <v>55</v>
      </c>
      <c r="F14" s="166" t="s">
        <v>36</v>
      </c>
      <c r="G14" s="166" t="s">
        <v>56</v>
      </c>
      <c r="H14" s="205">
        <v>7.9</v>
      </c>
      <c r="I14" s="205">
        <v>7.9</v>
      </c>
      <c r="J14" s="205">
        <v>8.3000000000000007</v>
      </c>
      <c r="K14" s="205">
        <v>8.4</v>
      </c>
      <c r="L14" s="204">
        <v>9.1</v>
      </c>
      <c r="M14" s="206">
        <v>9.1</v>
      </c>
      <c r="N14" s="48">
        <f t="shared" si="0"/>
        <v>16.200000000000003</v>
      </c>
      <c r="O14" s="341">
        <f t="shared" si="1"/>
        <v>9.1</v>
      </c>
      <c r="P14" s="342">
        <v>4.9000000000000004</v>
      </c>
      <c r="Q14" s="343">
        <v>16.440000000000001</v>
      </c>
      <c r="R14" s="18">
        <f t="shared" si="2"/>
        <v>46.64</v>
      </c>
      <c r="S14" s="204">
        <v>7.5</v>
      </c>
      <c r="T14" s="205">
        <v>7.4</v>
      </c>
      <c r="U14" s="205">
        <v>7.8</v>
      </c>
      <c r="V14" s="205">
        <v>8</v>
      </c>
      <c r="W14" s="204">
        <v>9.1</v>
      </c>
      <c r="X14" s="206">
        <v>9.1999999999999993</v>
      </c>
      <c r="Y14" s="48">
        <f t="shared" si="3"/>
        <v>15.299999999999997</v>
      </c>
      <c r="Z14" s="341">
        <f t="shared" si="4"/>
        <v>9.1499999999999986</v>
      </c>
      <c r="AA14" s="342">
        <v>11.3</v>
      </c>
      <c r="AB14" s="343">
        <v>16.585000000000001</v>
      </c>
      <c r="AC14" s="53">
        <f t="shared" si="5"/>
        <v>52.335000000000001</v>
      </c>
      <c r="AD14" s="54">
        <f t="shared" si="6"/>
        <v>98.974999999999994</v>
      </c>
      <c r="AE14" s="55">
        <f t="shared" si="7"/>
        <v>65.949999999999989</v>
      </c>
      <c r="AF14" s="344"/>
      <c r="AG14" s="344"/>
      <c r="AH14" s="345"/>
      <c r="AI14" s="214">
        <f t="shared" si="8"/>
        <v>98.974999999999994</v>
      </c>
    </row>
    <row r="15" spans="1:35" s="347" customFormat="1" ht="13.5" customHeight="1">
      <c r="A15" s="329">
        <v>10</v>
      </c>
      <c r="B15" s="340" t="s">
        <v>131</v>
      </c>
      <c r="C15" s="265" t="s">
        <v>34</v>
      </c>
      <c r="D15" s="265">
        <v>2001</v>
      </c>
      <c r="E15" s="340" t="s">
        <v>130</v>
      </c>
      <c r="F15" s="166" t="s">
        <v>70</v>
      </c>
      <c r="G15" s="166" t="s">
        <v>71</v>
      </c>
      <c r="H15" s="205">
        <v>8.3000000000000007</v>
      </c>
      <c r="I15" s="205">
        <v>8.1999999999999993</v>
      </c>
      <c r="J15" s="205">
        <v>8.1999999999999993</v>
      </c>
      <c r="K15" s="205">
        <v>8.4</v>
      </c>
      <c r="L15" s="204">
        <v>9.4</v>
      </c>
      <c r="M15" s="206">
        <v>9.4</v>
      </c>
      <c r="N15" s="14">
        <f t="shared" si="0"/>
        <v>16.5</v>
      </c>
      <c r="O15" s="346">
        <f t="shared" si="1"/>
        <v>9.4</v>
      </c>
      <c r="P15" s="211">
        <v>2.7</v>
      </c>
      <c r="Q15" s="335">
        <v>16.82</v>
      </c>
      <c r="R15" s="18">
        <f t="shared" si="2"/>
        <v>45.42</v>
      </c>
      <c r="S15" s="243">
        <v>7.5</v>
      </c>
      <c r="T15" s="243">
        <v>7.6</v>
      </c>
      <c r="U15" s="243">
        <v>7.5</v>
      </c>
      <c r="V15" s="243">
        <v>7.8</v>
      </c>
      <c r="W15" s="204">
        <v>9</v>
      </c>
      <c r="X15" s="206">
        <v>9.1999999999999993</v>
      </c>
      <c r="Y15" s="14">
        <f t="shared" si="3"/>
        <v>15.100000000000001</v>
      </c>
      <c r="Z15" s="346">
        <f t="shared" si="4"/>
        <v>9.1</v>
      </c>
      <c r="AA15" s="211">
        <v>11.2</v>
      </c>
      <c r="AB15" s="335">
        <v>15.78</v>
      </c>
      <c r="AC15" s="18">
        <f t="shared" si="5"/>
        <v>51.180000000000007</v>
      </c>
      <c r="AD15" s="19">
        <f t="shared" si="6"/>
        <v>96.600000000000009</v>
      </c>
      <c r="AE15" s="55">
        <f t="shared" si="7"/>
        <v>64</v>
      </c>
      <c r="AF15" s="213"/>
      <c r="AG15" s="213"/>
      <c r="AH15" s="213"/>
      <c r="AI15" s="214">
        <f t="shared" si="8"/>
        <v>96.600000000000009</v>
      </c>
    </row>
    <row r="16" spans="1:35" s="215" customFormat="1" ht="13.5" customHeight="1">
      <c r="A16" s="329">
        <v>11</v>
      </c>
      <c r="B16" s="166" t="s">
        <v>134</v>
      </c>
      <c r="C16" s="29" t="s">
        <v>34</v>
      </c>
      <c r="D16" s="28">
        <v>2001</v>
      </c>
      <c r="E16" s="166" t="s">
        <v>69</v>
      </c>
      <c r="F16" s="166" t="s">
        <v>70</v>
      </c>
      <c r="G16" s="166" t="s">
        <v>71</v>
      </c>
      <c r="H16" s="243">
        <v>7.9</v>
      </c>
      <c r="I16" s="243">
        <v>8</v>
      </c>
      <c r="J16" s="243">
        <v>7.8</v>
      </c>
      <c r="K16" s="243">
        <v>8</v>
      </c>
      <c r="L16" s="244">
        <v>9.1999999999999993</v>
      </c>
      <c r="M16" s="245">
        <v>9.1</v>
      </c>
      <c r="N16" s="63">
        <f t="shared" si="0"/>
        <v>15.899999999999999</v>
      </c>
      <c r="O16" s="348">
        <f t="shared" si="1"/>
        <v>9.1499999999999986</v>
      </c>
      <c r="P16" s="250">
        <v>3.3</v>
      </c>
      <c r="Q16" s="349">
        <v>16.350000000000001</v>
      </c>
      <c r="R16" s="66">
        <f t="shared" si="2"/>
        <v>44.7</v>
      </c>
      <c r="S16" s="244">
        <v>7.7</v>
      </c>
      <c r="T16" s="243">
        <v>7.7</v>
      </c>
      <c r="U16" s="243">
        <v>7.6</v>
      </c>
      <c r="V16" s="243">
        <v>7.4</v>
      </c>
      <c r="W16" s="244">
        <v>9.1999999999999993</v>
      </c>
      <c r="X16" s="245">
        <v>9.3000000000000007</v>
      </c>
      <c r="Y16" s="63">
        <f t="shared" si="3"/>
        <v>15.3</v>
      </c>
      <c r="Z16" s="350">
        <f t="shared" si="4"/>
        <v>9.25</v>
      </c>
      <c r="AA16" s="250">
        <v>10.7</v>
      </c>
      <c r="AB16" s="349">
        <v>15.904999999999999</v>
      </c>
      <c r="AC16" s="66">
        <f t="shared" si="5"/>
        <v>51.155000000000001</v>
      </c>
      <c r="AD16" s="67">
        <f t="shared" si="6"/>
        <v>95.855000000000004</v>
      </c>
      <c r="AE16" s="68">
        <f t="shared" si="7"/>
        <v>63.599999999999994</v>
      </c>
      <c r="AF16" s="251"/>
      <c r="AG16" s="251"/>
      <c r="AH16" s="251"/>
      <c r="AI16" s="214">
        <f t="shared" si="8"/>
        <v>95.855000000000004</v>
      </c>
    </row>
    <row r="17" spans="1:35" s="215" customFormat="1" ht="13.5" customHeight="1">
      <c r="A17" s="329">
        <v>12</v>
      </c>
      <c r="B17" s="166" t="s">
        <v>137</v>
      </c>
      <c r="C17" s="29" t="s">
        <v>34</v>
      </c>
      <c r="D17" s="28">
        <v>2001</v>
      </c>
      <c r="E17" s="166" t="s">
        <v>49</v>
      </c>
      <c r="F17" s="166" t="s">
        <v>36</v>
      </c>
      <c r="G17" s="166" t="s">
        <v>50</v>
      </c>
      <c r="H17" s="205">
        <v>7.7</v>
      </c>
      <c r="I17" s="205">
        <v>7.4</v>
      </c>
      <c r="J17" s="205">
        <v>7.6</v>
      </c>
      <c r="K17" s="205">
        <v>7.6</v>
      </c>
      <c r="L17" s="204">
        <v>9.6999999999999993</v>
      </c>
      <c r="M17" s="206">
        <v>9.6</v>
      </c>
      <c r="N17" s="14">
        <f t="shared" si="0"/>
        <v>15.200000000000006</v>
      </c>
      <c r="O17" s="337">
        <f t="shared" si="1"/>
        <v>9.6499999999999986</v>
      </c>
      <c r="P17" s="211">
        <v>3.1</v>
      </c>
      <c r="Q17" s="335">
        <v>15.75</v>
      </c>
      <c r="R17" s="18">
        <f t="shared" si="2"/>
        <v>43.7</v>
      </c>
      <c r="S17" s="204">
        <v>6.8</v>
      </c>
      <c r="T17" s="205">
        <v>6.8</v>
      </c>
      <c r="U17" s="205">
        <v>7</v>
      </c>
      <c r="V17" s="205">
        <v>6.8</v>
      </c>
      <c r="W17" s="204">
        <v>9.5</v>
      </c>
      <c r="X17" s="206">
        <v>9.4</v>
      </c>
      <c r="Y17" s="14">
        <f t="shared" si="3"/>
        <v>13.600000000000001</v>
      </c>
      <c r="Z17" s="337">
        <f t="shared" si="4"/>
        <v>9.4499999999999993</v>
      </c>
      <c r="AA17" s="211">
        <v>13.1</v>
      </c>
      <c r="AB17" s="335">
        <v>15.2</v>
      </c>
      <c r="AC17" s="18">
        <f t="shared" si="5"/>
        <v>51.349999999999994</v>
      </c>
      <c r="AD17" s="19">
        <f t="shared" si="6"/>
        <v>95.05</v>
      </c>
      <c r="AE17" s="20">
        <f t="shared" si="7"/>
        <v>64.099999999999994</v>
      </c>
      <c r="AF17" s="213"/>
      <c r="AG17" s="213"/>
      <c r="AH17" s="338"/>
      <c r="AI17" s="214">
        <f t="shared" si="8"/>
        <v>95.05</v>
      </c>
    </row>
    <row r="18" spans="1:35" s="215" customFormat="1" ht="13.5" customHeight="1">
      <c r="A18" s="329">
        <v>13</v>
      </c>
      <c r="B18" s="166" t="s">
        <v>149</v>
      </c>
      <c r="C18" s="29" t="s">
        <v>34</v>
      </c>
      <c r="D18" s="28">
        <v>2004</v>
      </c>
      <c r="E18" s="166" t="s">
        <v>49</v>
      </c>
      <c r="F18" s="166" t="s">
        <v>36</v>
      </c>
      <c r="G18" s="166" t="s">
        <v>50</v>
      </c>
      <c r="H18" s="205">
        <v>8.4</v>
      </c>
      <c r="I18" s="205">
        <v>8.3000000000000007</v>
      </c>
      <c r="J18" s="205">
        <v>8.4</v>
      </c>
      <c r="K18" s="205">
        <v>8.6999999999999993</v>
      </c>
      <c r="L18" s="204">
        <v>9.4</v>
      </c>
      <c r="M18" s="206">
        <v>9.6</v>
      </c>
      <c r="N18" s="14">
        <f t="shared" si="0"/>
        <v>16.799999999999997</v>
      </c>
      <c r="O18" s="337">
        <f t="shared" si="1"/>
        <v>9.5</v>
      </c>
      <c r="P18" s="211">
        <v>3.1</v>
      </c>
      <c r="Q18" s="335">
        <v>16.055</v>
      </c>
      <c r="R18" s="18">
        <f t="shared" si="2"/>
        <v>45.454999999999998</v>
      </c>
      <c r="S18" s="204">
        <v>6.5</v>
      </c>
      <c r="T18" s="205">
        <v>6.8</v>
      </c>
      <c r="U18" s="205">
        <v>6.8</v>
      </c>
      <c r="V18" s="205">
        <v>6.7</v>
      </c>
      <c r="W18" s="204">
        <v>9.3000000000000007</v>
      </c>
      <c r="X18" s="206">
        <v>9.1</v>
      </c>
      <c r="Y18" s="14">
        <f t="shared" si="3"/>
        <v>13.5</v>
      </c>
      <c r="Z18" s="337">
        <f t="shared" si="4"/>
        <v>9.1999999999999993</v>
      </c>
      <c r="AA18" s="211">
        <v>11.5</v>
      </c>
      <c r="AB18" s="335">
        <v>15.24</v>
      </c>
      <c r="AC18" s="18">
        <f t="shared" si="5"/>
        <v>49.440000000000005</v>
      </c>
      <c r="AD18" s="19">
        <f t="shared" si="6"/>
        <v>94.89500000000001</v>
      </c>
      <c r="AE18" s="20">
        <f t="shared" si="7"/>
        <v>63.6</v>
      </c>
      <c r="AF18" s="213"/>
      <c r="AG18" s="213"/>
      <c r="AH18" s="213"/>
      <c r="AI18" s="214">
        <f t="shared" si="8"/>
        <v>94.89500000000001</v>
      </c>
    </row>
    <row r="19" spans="1:35" s="215" customFormat="1" ht="13.5" customHeight="1">
      <c r="A19" s="329">
        <v>14</v>
      </c>
      <c r="B19" s="339" t="s">
        <v>138</v>
      </c>
      <c r="C19" s="268" t="s">
        <v>34</v>
      </c>
      <c r="D19" s="268">
        <v>2004</v>
      </c>
      <c r="E19" s="339" t="s">
        <v>42</v>
      </c>
      <c r="F19" s="339" t="s">
        <v>36</v>
      </c>
      <c r="G19" s="339" t="s">
        <v>47</v>
      </c>
      <c r="H19" s="205">
        <v>7.3</v>
      </c>
      <c r="I19" s="205">
        <v>7.3</v>
      </c>
      <c r="J19" s="205">
        <v>7.3</v>
      </c>
      <c r="K19" s="205">
        <v>7.2</v>
      </c>
      <c r="L19" s="204">
        <v>9.1999999999999993</v>
      </c>
      <c r="M19" s="206">
        <v>9.1</v>
      </c>
      <c r="N19" s="14">
        <f t="shared" si="0"/>
        <v>14.599999999999998</v>
      </c>
      <c r="O19" s="337">
        <f t="shared" si="1"/>
        <v>9.1499999999999986</v>
      </c>
      <c r="P19" s="211">
        <v>3.8</v>
      </c>
      <c r="Q19" s="335">
        <v>16.559999999999999</v>
      </c>
      <c r="R19" s="18">
        <f t="shared" si="2"/>
        <v>44.11</v>
      </c>
      <c r="S19" s="204">
        <v>7.3</v>
      </c>
      <c r="T19" s="205">
        <v>7.4</v>
      </c>
      <c r="U19" s="205">
        <v>7</v>
      </c>
      <c r="V19" s="205">
        <v>6.6</v>
      </c>
      <c r="W19" s="204">
        <v>8.9</v>
      </c>
      <c r="X19" s="206">
        <v>9.1</v>
      </c>
      <c r="Y19" s="14">
        <f t="shared" si="3"/>
        <v>14.299999999999995</v>
      </c>
      <c r="Z19" s="337">
        <f t="shared" si="4"/>
        <v>9</v>
      </c>
      <c r="AA19" s="211">
        <v>11.4</v>
      </c>
      <c r="AB19" s="335">
        <v>15.695</v>
      </c>
      <c r="AC19" s="18">
        <f t="shared" si="5"/>
        <v>50.394999999999996</v>
      </c>
      <c r="AD19" s="19">
        <f t="shared" si="6"/>
        <v>94.504999999999995</v>
      </c>
      <c r="AE19" s="20">
        <f t="shared" si="7"/>
        <v>62.249999999999993</v>
      </c>
      <c r="AF19" s="213"/>
      <c r="AG19" s="213"/>
      <c r="AH19" s="213"/>
      <c r="AI19" s="214">
        <f t="shared" si="8"/>
        <v>94.504999999999995</v>
      </c>
    </row>
    <row r="20" spans="1:35" s="215" customFormat="1" ht="13.5" customHeight="1">
      <c r="A20" s="329">
        <v>15</v>
      </c>
      <c r="B20" s="166" t="s">
        <v>136</v>
      </c>
      <c r="C20" s="29" t="s">
        <v>34</v>
      </c>
      <c r="D20" s="28">
        <v>2000</v>
      </c>
      <c r="E20" s="166" t="s">
        <v>130</v>
      </c>
      <c r="F20" s="166" t="s">
        <v>70</v>
      </c>
      <c r="G20" s="166" t="s">
        <v>71</v>
      </c>
      <c r="H20" s="266">
        <v>8.3000000000000007</v>
      </c>
      <c r="I20" s="205">
        <v>8.1999999999999993</v>
      </c>
      <c r="J20" s="205">
        <v>8.1999999999999993</v>
      </c>
      <c r="K20" s="205">
        <v>8.3000000000000007</v>
      </c>
      <c r="L20" s="204">
        <v>9.1999999999999993</v>
      </c>
      <c r="M20" s="206">
        <v>9.4</v>
      </c>
      <c r="N20" s="14">
        <f t="shared" si="0"/>
        <v>16.5</v>
      </c>
      <c r="O20" s="337">
        <f t="shared" si="1"/>
        <v>9.3000000000000007</v>
      </c>
      <c r="P20" s="211">
        <v>4.0999999999999996</v>
      </c>
      <c r="Q20" s="335">
        <v>16.675000000000001</v>
      </c>
      <c r="R20" s="18">
        <f t="shared" si="2"/>
        <v>46.575000000000003</v>
      </c>
      <c r="S20" s="204">
        <v>6</v>
      </c>
      <c r="T20" s="205">
        <v>6.2</v>
      </c>
      <c r="U20" s="205">
        <v>6</v>
      </c>
      <c r="V20" s="205">
        <v>5.7</v>
      </c>
      <c r="W20" s="204">
        <v>8.8000000000000007</v>
      </c>
      <c r="X20" s="206">
        <v>8.9</v>
      </c>
      <c r="Y20" s="14">
        <f t="shared" si="3"/>
        <v>12</v>
      </c>
      <c r="Z20" s="337">
        <f t="shared" si="4"/>
        <v>8.8500000000000014</v>
      </c>
      <c r="AA20" s="211">
        <v>11.5</v>
      </c>
      <c r="AB20" s="335">
        <v>15.49</v>
      </c>
      <c r="AC20" s="18">
        <f t="shared" si="5"/>
        <v>47.84</v>
      </c>
      <c r="AD20" s="19">
        <f t="shared" si="6"/>
        <v>94.415000000000006</v>
      </c>
      <c r="AE20" s="20">
        <f t="shared" si="7"/>
        <v>62.250000000000007</v>
      </c>
      <c r="AF20" s="213"/>
      <c r="AG20" s="213"/>
      <c r="AH20" s="213"/>
      <c r="AI20" s="214">
        <f t="shared" si="8"/>
        <v>94.415000000000006</v>
      </c>
    </row>
    <row r="21" spans="1:35" s="215" customFormat="1" ht="13.5" customHeight="1">
      <c r="A21" s="329">
        <v>16</v>
      </c>
      <c r="B21" s="166" t="s">
        <v>129</v>
      </c>
      <c r="C21" s="29" t="s">
        <v>34</v>
      </c>
      <c r="D21" s="28">
        <v>2002</v>
      </c>
      <c r="E21" s="166" t="s">
        <v>130</v>
      </c>
      <c r="F21" s="166" t="s">
        <v>70</v>
      </c>
      <c r="G21" s="166" t="s">
        <v>71</v>
      </c>
      <c r="H21" s="205">
        <v>7.8</v>
      </c>
      <c r="I21" s="205">
        <v>8</v>
      </c>
      <c r="J21" s="205">
        <v>7.7</v>
      </c>
      <c r="K21" s="205">
        <v>7.6</v>
      </c>
      <c r="L21" s="204">
        <v>8.8000000000000007</v>
      </c>
      <c r="M21" s="206">
        <v>9</v>
      </c>
      <c r="N21" s="14">
        <f t="shared" si="0"/>
        <v>15.5</v>
      </c>
      <c r="O21" s="337">
        <f t="shared" si="1"/>
        <v>8.9</v>
      </c>
      <c r="P21" s="211">
        <v>2.7</v>
      </c>
      <c r="Q21" s="335">
        <v>16.594999999999999</v>
      </c>
      <c r="R21" s="18">
        <f t="shared" si="2"/>
        <v>43.694999999999993</v>
      </c>
      <c r="S21" s="204">
        <v>7.6</v>
      </c>
      <c r="T21" s="205">
        <v>7.4</v>
      </c>
      <c r="U21" s="205">
        <v>6.9</v>
      </c>
      <c r="V21" s="205">
        <v>7</v>
      </c>
      <c r="W21" s="204">
        <v>8.6999999999999993</v>
      </c>
      <c r="X21" s="206">
        <v>8.9</v>
      </c>
      <c r="Y21" s="14">
        <f t="shared" si="3"/>
        <v>14.4</v>
      </c>
      <c r="Z21" s="337">
        <f t="shared" si="4"/>
        <v>8.8000000000000007</v>
      </c>
      <c r="AA21" s="211">
        <v>9.9</v>
      </c>
      <c r="AB21" s="335">
        <v>16.37</v>
      </c>
      <c r="AC21" s="18">
        <f t="shared" si="5"/>
        <v>49.47</v>
      </c>
      <c r="AD21" s="19">
        <f t="shared" si="6"/>
        <v>93.164999999999992</v>
      </c>
      <c r="AE21" s="20">
        <f t="shared" si="7"/>
        <v>60.199999999999989</v>
      </c>
      <c r="AF21" s="18"/>
      <c r="AG21" s="18"/>
      <c r="AH21" s="338"/>
      <c r="AI21" s="214">
        <f t="shared" si="8"/>
        <v>93.164999999999992</v>
      </c>
    </row>
    <row r="22" spans="1:35" s="327" customFormat="1" ht="13.5" customHeight="1">
      <c r="A22" s="329">
        <v>17</v>
      </c>
      <c r="B22" s="351" t="s">
        <v>128</v>
      </c>
      <c r="C22" s="352" t="s">
        <v>34</v>
      </c>
      <c r="D22" s="353">
        <v>2002</v>
      </c>
      <c r="E22" s="351" t="s">
        <v>126</v>
      </c>
      <c r="F22" s="351" t="s">
        <v>36</v>
      </c>
      <c r="G22" s="351" t="s">
        <v>37</v>
      </c>
      <c r="H22" s="354">
        <v>8.1999999999999993</v>
      </c>
      <c r="I22" s="354">
        <v>8.1</v>
      </c>
      <c r="J22" s="354">
        <v>8</v>
      </c>
      <c r="K22" s="354">
        <v>8.3000000000000007</v>
      </c>
      <c r="L22" s="355">
        <v>9</v>
      </c>
      <c r="M22" s="356">
        <v>9.1999999999999993</v>
      </c>
      <c r="N22" s="357">
        <f t="shared" si="0"/>
        <v>16.299999999999994</v>
      </c>
      <c r="O22" s="358">
        <f t="shared" si="1"/>
        <v>9.1</v>
      </c>
      <c r="P22" s="359">
        <v>3.8</v>
      </c>
      <c r="Q22" s="360">
        <v>15.045</v>
      </c>
      <c r="R22" s="325">
        <f t="shared" si="2"/>
        <v>44.24499999999999</v>
      </c>
      <c r="S22" s="355">
        <v>6.9</v>
      </c>
      <c r="T22" s="354">
        <v>6.8</v>
      </c>
      <c r="U22" s="354">
        <v>6.7</v>
      </c>
      <c r="V22" s="354">
        <v>6.4</v>
      </c>
      <c r="W22" s="355">
        <v>8.8000000000000007</v>
      </c>
      <c r="X22" s="356">
        <v>8.8000000000000007</v>
      </c>
      <c r="Y22" s="357">
        <f t="shared" si="3"/>
        <v>13.499999999999998</v>
      </c>
      <c r="Z22" s="358">
        <f t="shared" si="4"/>
        <v>8.8000000000000007</v>
      </c>
      <c r="AA22" s="359">
        <v>12.1</v>
      </c>
      <c r="AB22" s="360">
        <v>14.285</v>
      </c>
      <c r="AC22" s="361">
        <f t="shared" si="5"/>
        <v>48.685000000000002</v>
      </c>
      <c r="AD22" s="362">
        <f t="shared" si="6"/>
        <v>92.929999999999993</v>
      </c>
      <c r="AE22" s="363">
        <f t="shared" si="7"/>
        <v>63.599999999999994</v>
      </c>
      <c r="AF22" s="364"/>
      <c r="AG22" s="364"/>
      <c r="AH22" s="364"/>
      <c r="AI22" s="365">
        <f t="shared" si="8"/>
        <v>92.929999999999993</v>
      </c>
    </row>
    <row r="23" spans="1:35" s="347" customFormat="1" ht="13.5" customHeight="1">
      <c r="A23" s="329">
        <v>18</v>
      </c>
      <c r="B23" s="339" t="s">
        <v>135</v>
      </c>
      <c r="C23" s="268" t="s">
        <v>34</v>
      </c>
      <c r="D23" s="268">
        <v>2004</v>
      </c>
      <c r="E23" s="339" t="s">
        <v>42</v>
      </c>
      <c r="F23" s="339" t="s">
        <v>36</v>
      </c>
      <c r="G23" s="339" t="s">
        <v>47</v>
      </c>
      <c r="H23" s="266">
        <v>8.1999999999999993</v>
      </c>
      <c r="I23" s="205">
        <v>7.7</v>
      </c>
      <c r="J23" s="205">
        <v>7.6</v>
      </c>
      <c r="K23" s="205">
        <v>7.6</v>
      </c>
      <c r="L23" s="204">
        <v>9.1999999999999993</v>
      </c>
      <c r="M23" s="206">
        <v>9.4</v>
      </c>
      <c r="N23" s="14">
        <f t="shared" si="0"/>
        <v>15.3</v>
      </c>
      <c r="O23" s="346">
        <f t="shared" si="1"/>
        <v>9.3000000000000007</v>
      </c>
      <c r="P23" s="211">
        <v>3</v>
      </c>
      <c r="Q23" s="335">
        <v>15.43</v>
      </c>
      <c r="R23" s="18">
        <f t="shared" si="2"/>
        <v>43.03</v>
      </c>
      <c r="S23" s="243">
        <v>7.1</v>
      </c>
      <c r="T23" s="243">
        <v>7.2</v>
      </c>
      <c r="U23" s="243">
        <v>7.3</v>
      </c>
      <c r="V23" s="243">
        <v>6.8</v>
      </c>
      <c r="W23" s="204">
        <v>9.3000000000000007</v>
      </c>
      <c r="X23" s="206">
        <v>9.3000000000000007</v>
      </c>
      <c r="Y23" s="14">
        <f t="shared" si="3"/>
        <v>14.3</v>
      </c>
      <c r="Z23" s="346">
        <f t="shared" si="4"/>
        <v>9.3000000000000007</v>
      </c>
      <c r="AA23" s="211">
        <v>10</v>
      </c>
      <c r="AB23" s="335">
        <v>14.705</v>
      </c>
      <c r="AC23" s="18">
        <f t="shared" si="5"/>
        <v>48.305</v>
      </c>
      <c r="AD23" s="19">
        <f t="shared" si="6"/>
        <v>91.335000000000008</v>
      </c>
      <c r="AE23" s="55">
        <f t="shared" si="7"/>
        <v>61.2</v>
      </c>
      <c r="AF23" s="213"/>
      <c r="AG23" s="213"/>
      <c r="AH23" s="338"/>
      <c r="AI23" s="214">
        <f t="shared" si="8"/>
        <v>91.335000000000008</v>
      </c>
    </row>
    <row r="24" spans="1:35" s="215" customFormat="1" ht="13.5" customHeight="1">
      <c r="A24" s="329">
        <v>19</v>
      </c>
      <c r="B24" s="339" t="s">
        <v>144</v>
      </c>
      <c r="C24" s="268" t="s">
        <v>34</v>
      </c>
      <c r="D24" s="268">
        <v>2004</v>
      </c>
      <c r="E24" s="339" t="s">
        <v>73</v>
      </c>
      <c r="F24" s="339" t="s">
        <v>36</v>
      </c>
      <c r="G24" s="339" t="s">
        <v>56</v>
      </c>
      <c r="H24" s="269">
        <v>7.6</v>
      </c>
      <c r="I24" s="243">
        <v>7.7</v>
      </c>
      <c r="J24" s="243">
        <v>7.7</v>
      </c>
      <c r="K24" s="243">
        <v>8.1999999999999993</v>
      </c>
      <c r="L24" s="244">
        <v>9.5</v>
      </c>
      <c r="M24" s="245">
        <v>9.5</v>
      </c>
      <c r="N24" s="63">
        <f t="shared" si="0"/>
        <v>15.400000000000002</v>
      </c>
      <c r="O24" s="337">
        <f t="shared" si="1"/>
        <v>9.5</v>
      </c>
      <c r="P24" s="250">
        <v>2.7</v>
      </c>
      <c r="Q24" s="349">
        <v>15.255000000000001</v>
      </c>
      <c r="R24" s="66">
        <f t="shared" si="2"/>
        <v>42.855000000000004</v>
      </c>
      <c r="S24" s="244">
        <v>7</v>
      </c>
      <c r="T24" s="243">
        <v>7</v>
      </c>
      <c r="U24" s="243">
        <v>6.8</v>
      </c>
      <c r="V24" s="243">
        <v>6.9</v>
      </c>
      <c r="W24" s="244">
        <v>9</v>
      </c>
      <c r="X24" s="245">
        <v>8.8000000000000007</v>
      </c>
      <c r="Y24" s="63">
        <f t="shared" si="3"/>
        <v>13.900000000000002</v>
      </c>
      <c r="Z24" s="337">
        <f t="shared" si="4"/>
        <v>8.9</v>
      </c>
      <c r="AA24" s="250">
        <v>10.1</v>
      </c>
      <c r="AB24" s="349">
        <v>14.94</v>
      </c>
      <c r="AC24" s="66">
        <f t="shared" si="5"/>
        <v>47.84</v>
      </c>
      <c r="AD24" s="67">
        <f t="shared" si="6"/>
        <v>90.695000000000007</v>
      </c>
      <c r="AE24" s="68">
        <f t="shared" si="7"/>
        <v>60.500000000000014</v>
      </c>
      <c r="AF24" s="251"/>
      <c r="AG24" s="251"/>
      <c r="AH24" s="251"/>
      <c r="AI24" s="214">
        <f t="shared" si="8"/>
        <v>90.695000000000007</v>
      </c>
    </row>
    <row r="25" spans="1:35" s="215" customFormat="1" ht="13.5" customHeight="1">
      <c r="A25" s="329">
        <v>20</v>
      </c>
      <c r="B25" s="166" t="s">
        <v>127</v>
      </c>
      <c r="C25" s="29" t="s">
        <v>34</v>
      </c>
      <c r="D25" s="28">
        <v>2002</v>
      </c>
      <c r="E25" s="166" t="s">
        <v>49</v>
      </c>
      <c r="F25" s="166" t="s">
        <v>36</v>
      </c>
      <c r="G25" s="166" t="s">
        <v>50</v>
      </c>
      <c r="H25" s="205">
        <v>7.4</v>
      </c>
      <c r="I25" s="205">
        <v>7.3</v>
      </c>
      <c r="J25" s="205">
        <v>7.4</v>
      </c>
      <c r="K25" s="205">
        <v>7.4</v>
      </c>
      <c r="L25" s="204">
        <v>9.1999999999999993</v>
      </c>
      <c r="M25" s="206">
        <v>9</v>
      </c>
      <c r="N25" s="63">
        <f t="shared" si="0"/>
        <v>14.799999999999999</v>
      </c>
      <c r="O25" s="337">
        <f t="shared" si="1"/>
        <v>9.1</v>
      </c>
      <c r="P25" s="211">
        <v>3.1</v>
      </c>
      <c r="Q25" s="335">
        <v>16.05</v>
      </c>
      <c r="R25" s="18">
        <f t="shared" si="2"/>
        <v>43.05</v>
      </c>
      <c r="S25" s="204">
        <v>6.4</v>
      </c>
      <c r="T25" s="205">
        <v>6.3</v>
      </c>
      <c r="U25" s="205">
        <v>6.3</v>
      </c>
      <c r="V25" s="205">
        <v>6.1</v>
      </c>
      <c r="W25" s="204">
        <v>8</v>
      </c>
      <c r="X25" s="206">
        <v>7.8</v>
      </c>
      <c r="Y25" s="14">
        <f t="shared" si="3"/>
        <v>12.6</v>
      </c>
      <c r="Z25" s="337">
        <f t="shared" si="4"/>
        <v>7.9</v>
      </c>
      <c r="AA25" s="211">
        <v>10.9</v>
      </c>
      <c r="AB25" s="335">
        <v>13.935</v>
      </c>
      <c r="AC25" s="18">
        <f t="shared" si="5"/>
        <v>45.335000000000001</v>
      </c>
      <c r="AD25" s="19">
        <f t="shared" si="6"/>
        <v>88.384999999999991</v>
      </c>
      <c r="AE25" s="20">
        <f t="shared" si="7"/>
        <v>58.399999999999991</v>
      </c>
      <c r="AF25" s="213"/>
      <c r="AG25" s="213"/>
      <c r="AH25" s="213"/>
      <c r="AI25" s="214">
        <f t="shared" si="8"/>
        <v>88.384999999999991</v>
      </c>
    </row>
    <row r="26" spans="1:35" s="327" customFormat="1" ht="13.5" customHeight="1">
      <c r="A26" s="329">
        <v>21</v>
      </c>
      <c r="B26" s="351" t="s">
        <v>125</v>
      </c>
      <c r="C26" s="352" t="s">
        <v>34</v>
      </c>
      <c r="D26" s="352">
        <v>2003</v>
      </c>
      <c r="E26" s="351" t="s">
        <v>126</v>
      </c>
      <c r="F26" s="351" t="s">
        <v>36</v>
      </c>
      <c r="G26" s="351" t="s">
        <v>37</v>
      </c>
      <c r="H26" s="354">
        <v>7.2</v>
      </c>
      <c r="I26" s="354">
        <v>7.6</v>
      </c>
      <c r="J26" s="354">
        <v>7.5</v>
      </c>
      <c r="K26" s="354">
        <v>7.6</v>
      </c>
      <c r="L26" s="355">
        <v>9.6</v>
      </c>
      <c r="M26" s="356">
        <v>9.6999999999999993</v>
      </c>
      <c r="N26" s="366">
        <f t="shared" si="0"/>
        <v>15.1</v>
      </c>
      <c r="O26" s="367">
        <f t="shared" si="1"/>
        <v>9.6499999999999986</v>
      </c>
      <c r="P26" s="368">
        <v>3.4</v>
      </c>
      <c r="Q26" s="369">
        <v>15.085000000000001</v>
      </c>
      <c r="R26" s="325">
        <f t="shared" si="2"/>
        <v>43.234999999999999</v>
      </c>
      <c r="S26" s="355">
        <v>6.1</v>
      </c>
      <c r="T26" s="354">
        <v>6</v>
      </c>
      <c r="U26" s="354">
        <v>6</v>
      </c>
      <c r="V26" s="354">
        <v>5.6</v>
      </c>
      <c r="W26" s="355">
        <v>8.6</v>
      </c>
      <c r="X26" s="356">
        <v>8.8000000000000007</v>
      </c>
      <c r="Y26" s="366">
        <f t="shared" si="3"/>
        <v>12.000000000000002</v>
      </c>
      <c r="Z26" s="367">
        <f t="shared" si="4"/>
        <v>8.6999999999999993</v>
      </c>
      <c r="AA26" s="368">
        <v>10.199999999999999</v>
      </c>
      <c r="AB26" s="369">
        <v>14.06</v>
      </c>
      <c r="AC26" s="325">
        <f t="shared" si="5"/>
        <v>44.96</v>
      </c>
      <c r="AD26" s="326">
        <f t="shared" si="6"/>
        <v>88.194999999999993</v>
      </c>
      <c r="AE26" s="370">
        <f t="shared" si="7"/>
        <v>59.049999999999983</v>
      </c>
      <c r="AF26" s="371"/>
      <c r="AG26" s="371"/>
      <c r="AH26" s="371"/>
      <c r="AI26" s="365">
        <f t="shared" si="8"/>
        <v>88.194999999999993</v>
      </c>
    </row>
    <row r="27" spans="1:35" s="215" customFormat="1" ht="13.5" customHeight="1">
      <c r="A27" s="329">
        <v>22</v>
      </c>
      <c r="B27" s="166" t="s">
        <v>123</v>
      </c>
      <c r="C27" s="29" t="s">
        <v>34</v>
      </c>
      <c r="D27" s="28">
        <v>2004</v>
      </c>
      <c r="E27" s="166" t="s">
        <v>124</v>
      </c>
      <c r="F27" s="166" t="s">
        <v>36</v>
      </c>
      <c r="G27" s="166" t="s">
        <v>50</v>
      </c>
      <c r="H27" s="205">
        <v>8</v>
      </c>
      <c r="I27" s="205">
        <v>7.9</v>
      </c>
      <c r="J27" s="205">
        <v>8.1999999999999993</v>
      </c>
      <c r="K27" s="205">
        <v>8.3000000000000007</v>
      </c>
      <c r="L27" s="204">
        <v>9.4</v>
      </c>
      <c r="M27" s="206">
        <v>9.3000000000000007</v>
      </c>
      <c r="N27" s="14">
        <f t="shared" si="0"/>
        <v>16.200000000000006</v>
      </c>
      <c r="O27" s="337">
        <f t="shared" si="1"/>
        <v>9.3500000000000014</v>
      </c>
      <c r="P27" s="211">
        <v>2.5</v>
      </c>
      <c r="Q27" s="335">
        <v>14.324999999999999</v>
      </c>
      <c r="R27" s="18">
        <f t="shared" si="2"/>
        <v>42.375000000000007</v>
      </c>
      <c r="S27" s="204">
        <v>7.1</v>
      </c>
      <c r="T27" s="205">
        <v>7.1</v>
      </c>
      <c r="U27" s="205">
        <v>7</v>
      </c>
      <c r="V27" s="205">
        <v>6.9</v>
      </c>
      <c r="W27" s="204">
        <v>9.4</v>
      </c>
      <c r="X27" s="206">
        <v>9.1999999999999993</v>
      </c>
      <c r="Y27" s="14">
        <f t="shared" si="3"/>
        <v>14.100000000000003</v>
      </c>
      <c r="Z27" s="337">
        <f t="shared" si="4"/>
        <v>9.3000000000000007</v>
      </c>
      <c r="AA27" s="211">
        <v>8</v>
      </c>
      <c r="AB27" s="335">
        <v>14.295</v>
      </c>
      <c r="AC27" s="18">
        <f t="shared" si="5"/>
        <v>45.695000000000007</v>
      </c>
      <c r="AD27" s="19">
        <f t="shared" si="6"/>
        <v>88.070000000000022</v>
      </c>
      <c r="AE27" s="20">
        <f t="shared" si="7"/>
        <v>59.450000000000017</v>
      </c>
      <c r="AF27" s="213"/>
      <c r="AG27" s="213"/>
      <c r="AH27" s="338"/>
      <c r="AI27" s="214">
        <f t="shared" si="8"/>
        <v>88.070000000000022</v>
      </c>
    </row>
    <row r="28" spans="1:35" s="215" customFormat="1" ht="13.5" customHeight="1">
      <c r="A28" s="329">
        <v>23</v>
      </c>
      <c r="B28" s="339" t="s">
        <v>140</v>
      </c>
      <c r="C28" s="268" t="s">
        <v>34</v>
      </c>
      <c r="D28" s="268">
        <v>2003</v>
      </c>
      <c r="E28" s="339" t="s">
        <v>42</v>
      </c>
      <c r="F28" s="339" t="s">
        <v>36</v>
      </c>
      <c r="G28" s="339" t="s">
        <v>47</v>
      </c>
      <c r="H28" s="243">
        <v>7.3</v>
      </c>
      <c r="I28" s="243">
        <v>7.3</v>
      </c>
      <c r="J28" s="243">
        <v>7.4</v>
      </c>
      <c r="K28" s="243">
        <v>7.4</v>
      </c>
      <c r="L28" s="244">
        <v>9.1999999999999993</v>
      </c>
      <c r="M28" s="245">
        <v>9.1999999999999993</v>
      </c>
      <c r="N28" s="63">
        <f t="shared" si="0"/>
        <v>14.699999999999998</v>
      </c>
      <c r="O28" s="337">
        <f t="shared" si="1"/>
        <v>9.1999999999999993</v>
      </c>
      <c r="P28" s="250">
        <v>2.7</v>
      </c>
      <c r="Q28" s="349">
        <v>13.855</v>
      </c>
      <c r="R28" s="66">
        <f t="shared" si="2"/>
        <v>40.454999999999998</v>
      </c>
      <c r="S28" s="244">
        <v>7.3</v>
      </c>
      <c r="T28" s="243">
        <v>7.4</v>
      </c>
      <c r="U28" s="243">
        <v>7.7</v>
      </c>
      <c r="V28" s="243">
        <v>7.7</v>
      </c>
      <c r="W28" s="244">
        <v>9.1</v>
      </c>
      <c r="X28" s="245">
        <v>9.1</v>
      </c>
      <c r="Y28" s="63">
        <f t="shared" si="3"/>
        <v>15.099999999999998</v>
      </c>
      <c r="Z28" s="337">
        <f t="shared" si="4"/>
        <v>9.1</v>
      </c>
      <c r="AA28" s="250">
        <v>8.1999999999999993</v>
      </c>
      <c r="AB28" s="349">
        <v>14.404999999999999</v>
      </c>
      <c r="AC28" s="66">
        <f t="shared" si="5"/>
        <v>46.804999999999993</v>
      </c>
      <c r="AD28" s="67">
        <f t="shared" si="6"/>
        <v>87.259999999999991</v>
      </c>
      <c r="AE28" s="68">
        <f t="shared" si="7"/>
        <v>58.999999999999986</v>
      </c>
      <c r="AF28" s="251"/>
      <c r="AG28" s="251"/>
      <c r="AH28" s="251"/>
      <c r="AI28" s="214">
        <f t="shared" si="8"/>
        <v>87.259999999999991</v>
      </c>
    </row>
    <row r="29" spans="1:35" s="215" customFormat="1" ht="13.5" customHeight="1">
      <c r="A29" s="329">
        <v>24</v>
      </c>
      <c r="B29" s="339" t="s">
        <v>152</v>
      </c>
      <c r="C29" s="268" t="s">
        <v>34</v>
      </c>
      <c r="D29" s="268">
        <v>2004</v>
      </c>
      <c r="E29" s="339" t="s">
        <v>73</v>
      </c>
      <c r="F29" s="339" t="s">
        <v>36</v>
      </c>
      <c r="G29" s="339" t="s">
        <v>56</v>
      </c>
      <c r="H29" s="205">
        <v>7.1</v>
      </c>
      <c r="I29" s="205">
        <v>7.1</v>
      </c>
      <c r="J29" s="205">
        <v>7.1</v>
      </c>
      <c r="K29" s="205">
        <v>6.8</v>
      </c>
      <c r="L29" s="204">
        <v>9.6</v>
      </c>
      <c r="M29" s="206">
        <v>9.4</v>
      </c>
      <c r="N29" s="63">
        <f t="shared" si="0"/>
        <v>14.199999999999998</v>
      </c>
      <c r="O29" s="337">
        <f t="shared" si="1"/>
        <v>9.5</v>
      </c>
      <c r="P29" s="211">
        <v>2.4</v>
      </c>
      <c r="Q29" s="335">
        <v>13.75</v>
      </c>
      <c r="R29" s="18">
        <f t="shared" si="2"/>
        <v>39.849999999999994</v>
      </c>
      <c r="S29" s="204">
        <v>6.9</v>
      </c>
      <c r="T29" s="205">
        <v>6.8</v>
      </c>
      <c r="U29" s="205">
        <v>6.7</v>
      </c>
      <c r="V29" s="205">
        <v>6.8</v>
      </c>
      <c r="W29" s="204">
        <v>9</v>
      </c>
      <c r="X29" s="206">
        <v>8.9</v>
      </c>
      <c r="Y29" s="14">
        <f t="shared" si="3"/>
        <v>13.6</v>
      </c>
      <c r="Z29" s="337">
        <f t="shared" si="4"/>
        <v>8.9499999999999993</v>
      </c>
      <c r="AA29" s="211">
        <v>8.1999999999999993</v>
      </c>
      <c r="AB29" s="335">
        <v>13.555</v>
      </c>
      <c r="AC29" s="18">
        <f t="shared" si="5"/>
        <v>44.304999999999993</v>
      </c>
      <c r="AD29" s="19">
        <f t="shared" si="6"/>
        <v>84.154999999999987</v>
      </c>
      <c r="AE29" s="20">
        <f t="shared" si="7"/>
        <v>56.849999999999987</v>
      </c>
      <c r="AF29" s="213"/>
      <c r="AG29" s="213"/>
      <c r="AH29" s="213"/>
      <c r="AI29" s="214">
        <f t="shared" si="8"/>
        <v>84.154999999999987</v>
      </c>
    </row>
    <row r="30" spans="1:35" s="215" customFormat="1" ht="13.5" customHeight="1">
      <c r="A30" s="329">
        <v>25</v>
      </c>
      <c r="B30" s="339" t="s">
        <v>143</v>
      </c>
      <c r="C30" s="268" t="s">
        <v>34</v>
      </c>
      <c r="D30" s="268">
        <v>2001</v>
      </c>
      <c r="E30" s="339" t="s">
        <v>42</v>
      </c>
      <c r="F30" s="339" t="s">
        <v>36</v>
      </c>
      <c r="G30" s="339" t="s">
        <v>47</v>
      </c>
      <c r="H30" s="266">
        <v>7.3</v>
      </c>
      <c r="I30" s="205">
        <v>7.5</v>
      </c>
      <c r="J30" s="205">
        <v>7.6</v>
      </c>
      <c r="K30" s="205">
        <v>7.6</v>
      </c>
      <c r="L30" s="204">
        <v>9.4</v>
      </c>
      <c r="M30" s="206">
        <v>9.4</v>
      </c>
      <c r="N30" s="14">
        <f t="shared" si="0"/>
        <v>15.1</v>
      </c>
      <c r="O30" s="337">
        <f t="shared" si="1"/>
        <v>9.4</v>
      </c>
      <c r="P30" s="211">
        <v>3.8</v>
      </c>
      <c r="Q30" s="335">
        <v>16.734999999999999</v>
      </c>
      <c r="R30" s="18">
        <f t="shared" si="2"/>
        <v>45.034999999999997</v>
      </c>
      <c r="S30" s="204">
        <v>4.3</v>
      </c>
      <c r="T30" s="205">
        <v>4.5999999999999996</v>
      </c>
      <c r="U30" s="205">
        <v>4.4000000000000004</v>
      </c>
      <c r="V30" s="205">
        <v>4.3</v>
      </c>
      <c r="W30" s="204">
        <v>5.3</v>
      </c>
      <c r="X30" s="206">
        <v>5.3</v>
      </c>
      <c r="Y30" s="14">
        <f t="shared" si="3"/>
        <v>8.6999999999999975</v>
      </c>
      <c r="Z30" s="337">
        <f t="shared" si="4"/>
        <v>5.3</v>
      </c>
      <c r="AA30" s="211">
        <v>7.1</v>
      </c>
      <c r="AB30" s="335">
        <v>9.625</v>
      </c>
      <c r="AC30" s="18">
        <f t="shared" si="5"/>
        <v>30.724999999999994</v>
      </c>
      <c r="AD30" s="19">
        <f t="shared" si="6"/>
        <v>75.759999999999991</v>
      </c>
      <c r="AE30" s="20">
        <f t="shared" si="7"/>
        <v>49.399999999999991</v>
      </c>
      <c r="AF30" s="213"/>
      <c r="AG30" s="213"/>
      <c r="AH30" s="338"/>
      <c r="AI30" s="214">
        <f t="shared" si="8"/>
        <v>75.759999999999991</v>
      </c>
    </row>
    <row r="31" spans="1:35" s="215" customFormat="1" ht="13.5" customHeight="1">
      <c r="A31" s="329">
        <v>26</v>
      </c>
      <c r="B31" s="340" t="s">
        <v>166</v>
      </c>
      <c r="C31" s="265" t="s">
        <v>66</v>
      </c>
      <c r="D31" s="265">
        <v>2005</v>
      </c>
      <c r="E31" s="340" t="s">
        <v>55</v>
      </c>
      <c r="F31" s="166" t="s">
        <v>36</v>
      </c>
      <c r="G31" s="166" t="s">
        <v>56</v>
      </c>
      <c r="H31" s="205">
        <v>7.1</v>
      </c>
      <c r="I31" s="205">
        <v>7.1</v>
      </c>
      <c r="J31" s="205">
        <v>6.5</v>
      </c>
      <c r="K31" s="205">
        <v>6.3</v>
      </c>
      <c r="L31" s="204">
        <v>9.5</v>
      </c>
      <c r="M31" s="206">
        <v>9.5</v>
      </c>
      <c r="N31" s="14">
        <f t="shared" si="0"/>
        <v>13.6</v>
      </c>
      <c r="O31" s="337">
        <f t="shared" si="1"/>
        <v>9.5</v>
      </c>
      <c r="P31" s="211"/>
      <c r="Q31" s="335">
        <v>14.05</v>
      </c>
      <c r="R31" s="18">
        <f t="shared" si="2"/>
        <v>37.150000000000006</v>
      </c>
      <c r="S31" s="204">
        <v>6.2</v>
      </c>
      <c r="T31" s="205">
        <v>6.3</v>
      </c>
      <c r="U31" s="205">
        <v>6.1</v>
      </c>
      <c r="V31" s="205">
        <v>5.8</v>
      </c>
      <c r="W31" s="204">
        <v>9.1999999999999993</v>
      </c>
      <c r="X31" s="206">
        <v>9.1999999999999993</v>
      </c>
      <c r="Y31" s="14">
        <f t="shared" si="3"/>
        <v>12.3</v>
      </c>
      <c r="Z31" s="337">
        <f t="shared" si="4"/>
        <v>9.1999999999999993</v>
      </c>
      <c r="AA31" s="211">
        <v>7.8</v>
      </c>
      <c r="AB31" s="335">
        <v>13.17</v>
      </c>
      <c r="AC31" s="18">
        <f t="shared" si="5"/>
        <v>42.47</v>
      </c>
      <c r="AD31" s="19">
        <f t="shared" si="6"/>
        <v>79.62</v>
      </c>
      <c r="AE31" s="20">
        <f t="shared" si="7"/>
        <v>52.400000000000006</v>
      </c>
      <c r="AF31" s="213"/>
      <c r="AG31" s="213"/>
      <c r="AH31" s="213">
        <v>0.95</v>
      </c>
      <c r="AI31" s="214">
        <f t="shared" si="8"/>
        <v>75.638999999999996</v>
      </c>
    </row>
    <row r="32" spans="1:35" s="327" customFormat="1" ht="13.5" customHeight="1">
      <c r="A32" s="329">
        <v>27</v>
      </c>
      <c r="B32" s="351" t="s">
        <v>163</v>
      </c>
      <c r="C32" s="352" t="s">
        <v>80</v>
      </c>
      <c r="D32" s="352">
        <v>2007</v>
      </c>
      <c r="E32" s="351" t="s">
        <v>122</v>
      </c>
      <c r="F32" s="351" t="s">
        <v>36</v>
      </c>
      <c r="G32" s="351" t="s">
        <v>47</v>
      </c>
      <c r="H32" s="354">
        <v>7.3</v>
      </c>
      <c r="I32" s="354">
        <v>7.5</v>
      </c>
      <c r="J32" s="354">
        <v>7.2</v>
      </c>
      <c r="K32" s="354">
        <v>7.5</v>
      </c>
      <c r="L32" s="355">
        <v>9.5</v>
      </c>
      <c r="M32" s="356">
        <v>9.5</v>
      </c>
      <c r="N32" s="366">
        <f t="shared" si="0"/>
        <v>14.8</v>
      </c>
      <c r="O32" s="367">
        <f t="shared" si="1"/>
        <v>9.5</v>
      </c>
      <c r="P32" s="368"/>
      <c r="Q32" s="369">
        <v>12.744999999999999</v>
      </c>
      <c r="R32" s="325">
        <f t="shared" si="2"/>
        <v>37.045000000000002</v>
      </c>
      <c r="S32" s="355">
        <v>6.8</v>
      </c>
      <c r="T32" s="354">
        <v>6.7</v>
      </c>
      <c r="U32" s="354">
        <v>6.5</v>
      </c>
      <c r="V32" s="354">
        <v>6.7</v>
      </c>
      <c r="W32" s="355">
        <v>9.6999999999999993</v>
      </c>
      <c r="X32" s="356">
        <v>9.6</v>
      </c>
      <c r="Y32" s="366">
        <f t="shared" si="3"/>
        <v>13.399999999999999</v>
      </c>
      <c r="Z32" s="367">
        <f t="shared" si="4"/>
        <v>9.6499999999999986</v>
      </c>
      <c r="AA32" s="368">
        <v>6</v>
      </c>
      <c r="AB32" s="369">
        <v>13.154999999999999</v>
      </c>
      <c r="AC32" s="325">
        <f t="shared" si="5"/>
        <v>42.204999999999998</v>
      </c>
      <c r="AD32" s="326">
        <f t="shared" si="6"/>
        <v>79.25</v>
      </c>
      <c r="AE32" s="370">
        <f t="shared" si="7"/>
        <v>53.349999999999994</v>
      </c>
      <c r="AF32" s="371"/>
      <c r="AG32" s="371"/>
      <c r="AH32" s="371">
        <v>0.9</v>
      </c>
      <c r="AI32" s="365">
        <f t="shared" si="8"/>
        <v>71.325000000000003</v>
      </c>
    </row>
    <row r="33" spans="1:35" s="215" customFormat="1" ht="13.5" customHeight="1">
      <c r="A33" s="329">
        <v>28</v>
      </c>
      <c r="B33" s="340" t="s">
        <v>154</v>
      </c>
      <c r="C33" s="265" t="s">
        <v>66</v>
      </c>
      <c r="D33" s="265">
        <v>2005</v>
      </c>
      <c r="E33" s="340" t="s">
        <v>55</v>
      </c>
      <c r="F33" s="166" t="s">
        <v>36</v>
      </c>
      <c r="G33" s="166" t="s">
        <v>56</v>
      </c>
      <c r="H33" s="205">
        <v>6.5</v>
      </c>
      <c r="I33" s="205">
        <v>6.9</v>
      </c>
      <c r="J33" s="205">
        <v>6.5</v>
      </c>
      <c r="K33" s="205">
        <v>6.2</v>
      </c>
      <c r="L33" s="204">
        <v>9.5</v>
      </c>
      <c r="M33" s="206">
        <v>9.6</v>
      </c>
      <c r="N33" s="14">
        <f t="shared" si="0"/>
        <v>12.999999999999998</v>
      </c>
      <c r="O33" s="337">
        <f t="shared" si="1"/>
        <v>9.5500000000000007</v>
      </c>
      <c r="P33" s="211"/>
      <c r="Q33" s="335">
        <v>12.19</v>
      </c>
      <c r="R33" s="18">
        <f t="shared" si="2"/>
        <v>34.739999999999995</v>
      </c>
      <c r="S33" s="204">
        <v>5.8</v>
      </c>
      <c r="T33" s="205">
        <v>5.7</v>
      </c>
      <c r="U33" s="205">
        <v>5.6</v>
      </c>
      <c r="V33" s="205">
        <v>5.8</v>
      </c>
      <c r="W33" s="204">
        <v>9.4</v>
      </c>
      <c r="X33" s="206">
        <v>9.4</v>
      </c>
      <c r="Y33" s="14">
        <f t="shared" si="3"/>
        <v>11.500000000000004</v>
      </c>
      <c r="Z33" s="337">
        <f t="shared" si="4"/>
        <v>9.4</v>
      </c>
      <c r="AA33" s="211">
        <v>7.8</v>
      </c>
      <c r="AB33" s="335">
        <v>11.49</v>
      </c>
      <c r="AC33" s="18">
        <f t="shared" si="5"/>
        <v>40.190000000000005</v>
      </c>
      <c r="AD33" s="19">
        <f t="shared" si="6"/>
        <v>74.930000000000007</v>
      </c>
      <c r="AE33" s="20">
        <f t="shared" si="7"/>
        <v>51.250000000000007</v>
      </c>
      <c r="AF33" s="213"/>
      <c r="AG33" s="213"/>
      <c r="AH33" s="213">
        <v>0.95</v>
      </c>
      <c r="AI33" s="214">
        <f t="shared" si="8"/>
        <v>71.183500000000009</v>
      </c>
    </row>
    <row r="34" spans="1:35" s="215" customFormat="1" ht="13.5" customHeight="1">
      <c r="A34" s="329">
        <v>29</v>
      </c>
      <c r="B34" s="339" t="s">
        <v>158</v>
      </c>
      <c r="C34" s="268" t="s">
        <v>66</v>
      </c>
      <c r="D34" s="268">
        <v>2005</v>
      </c>
      <c r="E34" s="339" t="s">
        <v>73</v>
      </c>
      <c r="F34" s="339" t="s">
        <v>36</v>
      </c>
      <c r="G34" s="339" t="s">
        <v>56</v>
      </c>
      <c r="H34" s="205">
        <v>5.8</v>
      </c>
      <c r="I34" s="205">
        <v>6</v>
      </c>
      <c r="J34" s="205">
        <v>6</v>
      </c>
      <c r="K34" s="205">
        <v>6.1</v>
      </c>
      <c r="L34" s="204">
        <v>9</v>
      </c>
      <c r="M34" s="206">
        <v>9.1999999999999993</v>
      </c>
      <c r="N34" s="14">
        <f t="shared" si="0"/>
        <v>11.999999999999998</v>
      </c>
      <c r="O34" s="337">
        <f t="shared" si="1"/>
        <v>9.1</v>
      </c>
      <c r="P34" s="211"/>
      <c r="Q34" s="335">
        <v>11.725</v>
      </c>
      <c r="R34" s="18">
        <f t="shared" si="2"/>
        <v>32.824999999999996</v>
      </c>
      <c r="S34" s="204">
        <v>6.9</v>
      </c>
      <c r="T34" s="205">
        <v>7</v>
      </c>
      <c r="U34" s="205">
        <v>7</v>
      </c>
      <c r="V34" s="205">
        <v>6.8</v>
      </c>
      <c r="W34" s="204">
        <v>9.5</v>
      </c>
      <c r="X34" s="206">
        <v>9.6</v>
      </c>
      <c r="Y34" s="14">
        <f t="shared" si="3"/>
        <v>13.899999999999999</v>
      </c>
      <c r="Z34" s="337">
        <f t="shared" si="4"/>
        <v>9.5500000000000007</v>
      </c>
      <c r="AA34" s="211">
        <v>6</v>
      </c>
      <c r="AB34" s="335">
        <v>12.215</v>
      </c>
      <c r="AC34" s="18">
        <f t="shared" si="5"/>
        <v>41.664999999999999</v>
      </c>
      <c r="AD34" s="19">
        <f t="shared" si="6"/>
        <v>74.489999999999995</v>
      </c>
      <c r="AE34" s="20">
        <f t="shared" si="7"/>
        <v>50.55</v>
      </c>
      <c r="AF34" s="213"/>
      <c r="AG34" s="213"/>
      <c r="AH34" s="213">
        <v>0.95</v>
      </c>
      <c r="AI34" s="214">
        <f t="shared" si="8"/>
        <v>70.765499999999989</v>
      </c>
    </row>
    <row r="35" spans="1:35" s="215" customFormat="1" ht="13.5" customHeight="1">
      <c r="A35" s="329">
        <v>30</v>
      </c>
      <c r="B35" s="339" t="s">
        <v>162</v>
      </c>
      <c r="C35" s="268" t="s">
        <v>80</v>
      </c>
      <c r="D35" s="268">
        <v>2007</v>
      </c>
      <c r="E35" s="339" t="s">
        <v>73</v>
      </c>
      <c r="F35" s="339" t="s">
        <v>36</v>
      </c>
      <c r="G35" s="339" t="s">
        <v>56</v>
      </c>
      <c r="H35" s="205">
        <v>7.6</v>
      </c>
      <c r="I35" s="205">
        <v>7.6</v>
      </c>
      <c r="J35" s="205">
        <v>7.4</v>
      </c>
      <c r="K35" s="205">
        <v>7.4</v>
      </c>
      <c r="L35" s="204">
        <v>9.6999999999999993</v>
      </c>
      <c r="M35" s="206">
        <v>9.6</v>
      </c>
      <c r="N35" s="14">
        <f t="shared" si="0"/>
        <v>15.000000000000002</v>
      </c>
      <c r="O35" s="337">
        <f t="shared" si="1"/>
        <v>9.6499999999999986</v>
      </c>
      <c r="P35" s="211"/>
      <c r="Q35" s="335">
        <v>12.195</v>
      </c>
      <c r="R35" s="18">
        <f t="shared" si="2"/>
        <v>36.844999999999999</v>
      </c>
      <c r="S35" s="204">
        <v>6.9</v>
      </c>
      <c r="T35" s="205">
        <v>7.1</v>
      </c>
      <c r="U35" s="205">
        <v>7.3</v>
      </c>
      <c r="V35" s="205">
        <v>7.3</v>
      </c>
      <c r="W35" s="204">
        <v>9.8000000000000007</v>
      </c>
      <c r="X35" s="206">
        <v>9.9</v>
      </c>
      <c r="Y35" s="14">
        <f t="shared" si="3"/>
        <v>14.400000000000002</v>
      </c>
      <c r="Z35" s="337">
        <f t="shared" si="4"/>
        <v>9.8500000000000014</v>
      </c>
      <c r="AA35" s="211">
        <v>4.9000000000000004</v>
      </c>
      <c r="AB35" s="335">
        <v>12.14</v>
      </c>
      <c r="AC35" s="18">
        <f t="shared" si="5"/>
        <v>41.290000000000006</v>
      </c>
      <c r="AD35" s="19">
        <f t="shared" si="6"/>
        <v>78.135000000000005</v>
      </c>
      <c r="AE35" s="20">
        <f t="shared" si="7"/>
        <v>53.8</v>
      </c>
      <c r="AF35" s="213"/>
      <c r="AG35" s="213"/>
      <c r="AH35" s="213">
        <v>0.9</v>
      </c>
      <c r="AI35" s="214">
        <f t="shared" si="8"/>
        <v>70.3215</v>
      </c>
    </row>
    <row r="36" spans="1:35" s="327" customFormat="1" ht="13.5" customHeight="1">
      <c r="A36" s="329">
        <v>31</v>
      </c>
      <c r="B36" s="351" t="s">
        <v>165</v>
      </c>
      <c r="C36" s="352" t="s">
        <v>80</v>
      </c>
      <c r="D36" s="352">
        <v>2006</v>
      </c>
      <c r="E36" s="351" t="s">
        <v>122</v>
      </c>
      <c r="F36" s="351" t="s">
        <v>36</v>
      </c>
      <c r="G36" s="351" t="s">
        <v>47</v>
      </c>
      <c r="H36" s="354">
        <v>6.9</v>
      </c>
      <c r="I36" s="354">
        <v>7</v>
      </c>
      <c r="J36" s="354">
        <v>7.3</v>
      </c>
      <c r="K36" s="354">
        <v>7.3</v>
      </c>
      <c r="L36" s="355">
        <v>9.4</v>
      </c>
      <c r="M36" s="356">
        <v>9.4</v>
      </c>
      <c r="N36" s="366">
        <f t="shared" si="0"/>
        <v>14.3</v>
      </c>
      <c r="O36" s="367">
        <f t="shared" si="1"/>
        <v>9.4</v>
      </c>
      <c r="P36" s="368"/>
      <c r="Q36" s="369">
        <v>11.61</v>
      </c>
      <c r="R36" s="325">
        <f t="shared" si="2"/>
        <v>35.31</v>
      </c>
      <c r="S36" s="355">
        <v>7.2</v>
      </c>
      <c r="T36" s="354">
        <v>7.2</v>
      </c>
      <c r="U36" s="354">
        <v>7.1</v>
      </c>
      <c r="V36" s="354">
        <v>7.3</v>
      </c>
      <c r="W36" s="355">
        <v>9.4</v>
      </c>
      <c r="X36" s="356">
        <v>9.5</v>
      </c>
      <c r="Y36" s="366">
        <f t="shared" si="3"/>
        <v>14.400000000000002</v>
      </c>
      <c r="Z36" s="367">
        <f t="shared" si="4"/>
        <v>9.4499999999999993</v>
      </c>
      <c r="AA36" s="368">
        <v>4.2</v>
      </c>
      <c r="AB36" s="369">
        <v>11.395</v>
      </c>
      <c r="AC36" s="325">
        <f t="shared" si="5"/>
        <v>39.445</v>
      </c>
      <c r="AD36" s="326">
        <f t="shared" si="6"/>
        <v>74.754999999999995</v>
      </c>
      <c r="AE36" s="370">
        <f t="shared" si="7"/>
        <v>51.75</v>
      </c>
      <c r="AF36" s="371"/>
      <c r="AG36" s="371"/>
      <c r="AH36" s="371">
        <v>0.9</v>
      </c>
      <c r="AI36" s="365">
        <f t="shared" si="8"/>
        <v>67.279499999999999</v>
      </c>
    </row>
    <row r="37" spans="1:35" s="215" customFormat="1" ht="13.5" customHeight="1">
      <c r="A37" s="329">
        <v>32</v>
      </c>
      <c r="B37" s="166" t="s">
        <v>148</v>
      </c>
      <c r="C37" s="29" t="s">
        <v>34</v>
      </c>
      <c r="D37" s="28">
        <v>2002</v>
      </c>
      <c r="E37" s="166" t="s">
        <v>130</v>
      </c>
      <c r="F37" s="166" t="s">
        <v>70</v>
      </c>
      <c r="G37" s="166" t="s">
        <v>71</v>
      </c>
      <c r="H37" s="266">
        <v>7.6</v>
      </c>
      <c r="I37" s="205">
        <v>7.8</v>
      </c>
      <c r="J37" s="205">
        <v>7.8</v>
      </c>
      <c r="K37" s="205">
        <v>7.8</v>
      </c>
      <c r="L37" s="204">
        <v>8.6999999999999993</v>
      </c>
      <c r="M37" s="206">
        <v>8.5</v>
      </c>
      <c r="N37" s="14">
        <f t="shared" si="0"/>
        <v>15.599999999999998</v>
      </c>
      <c r="O37" s="337">
        <f t="shared" si="1"/>
        <v>8.6</v>
      </c>
      <c r="P37" s="211">
        <v>3.5</v>
      </c>
      <c r="Q37" s="335">
        <v>15.14</v>
      </c>
      <c r="R37" s="18">
        <f t="shared" si="2"/>
        <v>42.839999999999996</v>
      </c>
      <c r="S37" s="204">
        <v>3.3</v>
      </c>
      <c r="T37" s="205">
        <v>3.4</v>
      </c>
      <c r="U37" s="205">
        <v>3.5</v>
      </c>
      <c r="V37" s="205">
        <v>3.5</v>
      </c>
      <c r="W37" s="204">
        <v>4.4000000000000004</v>
      </c>
      <c r="X37" s="206">
        <v>4.3</v>
      </c>
      <c r="Y37" s="14">
        <f t="shared" si="3"/>
        <v>6.8999999999999986</v>
      </c>
      <c r="Z37" s="337">
        <f t="shared" si="4"/>
        <v>4.3499999999999996</v>
      </c>
      <c r="AA37" s="211">
        <v>5.2</v>
      </c>
      <c r="AB37" s="335">
        <v>7.415</v>
      </c>
      <c r="AC37" s="18">
        <f t="shared" si="5"/>
        <v>23.864999999999998</v>
      </c>
      <c r="AD37" s="19">
        <f t="shared" si="6"/>
        <v>66.704999999999998</v>
      </c>
      <c r="AE37" s="20">
        <f t="shared" si="7"/>
        <v>44.15</v>
      </c>
      <c r="AF37" s="213"/>
      <c r="AG37" s="213"/>
      <c r="AH37" s="213"/>
      <c r="AI37" s="214">
        <f t="shared" si="8"/>
        <v>66.704999999999998</v>
      </c>
    </row>
    <row r="38" spans="1:35" s="215" customFormat="1" ht="13.5" customHeight="1">
      <c r="A38" s="329">
        <v>33</v>
      </c>
      <c r="B38" s="340" t="s">
        <v>157</v>
      </c>
      <c r="C38" s="265" t="s">
        <v>66</v>
      </c>
      <c r="D38" s="265">
        <v>2005</v>
      </c>
      <c r="E38" s="340" t="s">
        <v>55</v>
      </c>
      <c r="F38" s="166" t="s">
        <v>36</v>
      </c>
      <c r="G38" s="166" t="s">
        <v>56</v>
      </c>
      <c r="H38" s="205">
        <v>4.9000000000000004</v>
      </c>
      <c r="I38" s="205">
        <v>5</v>
      </c>
      <c r="J38" s="205">
        <v>5</v>
      </c>
      <c r="K38" s="205">
        <v>5</v>
      </c>
      <c r="L38" s="204">
        <v>8.1</v>
      </c>
      <c r="M38" s="206">
        <v>8.1</v>
      </c>
      <c r="N38" s="14">
        <f t="shared" si="0"/>
        <v>9.9999999999999982</v>
      </c>
      <c r="O38" s="337">
        <f t="shared" si="1"/>
        <v>8.1</v>
      </c>
      <c r="P38" s="211"/>
      <c r="Q38" s="335">
        <v>11.324999999999999</v>
      </c>
      <c r="R38" s="18">
        <f t="shared" si="2"/>
        <v>29.424999999999997</v>
      </c>
      <c r="S38" s="204">
        <v>4.9000000000000004</v>
      </c>
      <c r="T38" s="205">
        <v>4.5999999999999996</v>
      </c>
      <c r="U38" s="205">
        <v>4.5</v>
      </c>
      <c r="V38" s="205">
        <v>4.8</v>
      </c>
      <c r="W38" s="204">
        <v>9.1999999999999993</v>
      </c>
      <c r="X38" s="206">
        <v>9.3000000000000007</v>
      </c>
      <c r="Y38" s="14">
        <f t="shared" si="3"/>
        <v>9.4</v>
      </c>
      <c r="Z38" s="337">
        <f t="shared" si="4"/>
        <v>9.25</v>
      </c>
      <c r="AA38" s="211">
        <v>7.8</v>
      </c>
      <c r="AB38" s="335">
        <v>12.845000000000001</v>
      </c>
      <c r="AC38" s="18">
        <f t="shared" si="5"/>
        <v>39.295000000000002</v>
      </c>
      <c r="AD38" s="19">
        <f t="shared" si="6"/>
        <v>68.72</v>
      </c>
      <c r="AE38" s="20">
        <f t="shared" si="7"/>
        <v>44.55</v>
      </c>
      <c r="AF38" s="213"/>
      <c r="AG38" s="213"/>
      <c r="AH38" s="213">
        <v>0.95</v>
      </c>
      <c r="AI38" s="214">
        <f t="shared" si="8"/>
        <v>65.283999999999992</v>
      </c>
    </row>
    <row r="39" spans="1:35" s="327" customFormat="1" ht="13.5" customHeight="1">
      <c r="A39" s="329">
        <v>34</v>
      </c>
      <c r="B39" s="372" t="s">
        <v>161</v>
      </c>
      <c r="C39" s="373" t="s">
        <v>80</v>
      </c>
      <c r="D39" s="324">
        <v>2007</v>
      </c>
      <c r="E39" s="372" t="s">
        <v>42</v>
      </c>
      <c r="F39" s="372" t="s">
        <v>36</v>
      </c>
      <c r="G39" s="372" t="s">
        <v>47</v>
      </c>
      <c r="H39" s="354">
        <v>6.3</v>
      </c>
      <c r="I39" s="354">
        <v>6.2</v>
      </c>
      <c r="J39" s="354">
        <v>6.4</v>
      </c>
      <c r="K39" s="354">
        <v>6.2</v>
      </c>
      <c r="L39" s="355">
        <v>8.1999999999999993</v>
      </c>
      <c r="M39" s="356">
        <v>8.1999999999999993</v>
      </c>
      <c r="N39" s="366">
        <f t="shared" si="0"/>
        <v>12.499999999999998</v>
      </c>
      <c r="O39" s="367">
        <f t="shared" si="1"/>
        <v>8.1999999999999993</v>
      </c>
      <c r="P39" s="368"/>
      <c r="Q39" s="369">
        <v>10.445</v>
      </c>
      <c r="R39" s="325">
        <f t="shared" si="2"/>
        <v>31.144999999999996</v>
      </c>
      <c r="S39" s="355">
        <v>6.3</v>
      </c>
      <c r="T39" s="354">
        <v>6.2</v>
      </c>
      <c r="U39" s="354">
        <v>6.5</v>
      </c>
      <c r="V39" s="354">
        <v>6.5</v>
      </c>
      <c r="W39" s="355">
        <v>9.6</v>
      </c>
      <c r="X39" s="356">
        <v>9.6</v>
      </c>
      <c r="Y39" s="366">
        <f t="shared" si="3"/>
        <v>12.8</v>
      </c>
      <c r="Z39" s="367">
        <f t="shared" si="4"/>
        <v>9.6</v>
      </c>
      <c r="AA39" s="368">
        <v>5.0999999999999996</v>
      </c>
      <c r="AB39" s="369">
        <v>11.744999999999999</v>
      </c>
      <c r="AC39" s="325">
        <f t="shared" si="5"/>
        <v>39.244999999999997</v>
      </c>
      <c r="AD39" s="326">
        <f t="shared" si="6"/>
        <v>70.389999999999986</v>
      </c>
      <c r="AE39" s="370">
        <f t="shared" si="7"/>
        <v>48.199999999999989</v>
      </c>
      <c r="AF39" s="371"/>
      <c r="AG39" s="371"/>
      <c r="AH39" s="371">
        <v>0.9</v>
      </c>
      <c r="AI39" s="365">
        <f t="shared" si="8"/>
        <v>63.350999999999992</v>
      </c>
    </row>
    <row r="40" spans="1:35" s="215" customFormat="1" ht="13.5" customHeight="1">
      <c r="A40" s="329">
        <v>35</v>
      </c>
      <c r="B40" s="166" t="s">
        <v>164</v>
      </c>
      <c r="C40" s="29" t="s">
        <v>89</v>
      </c>
      <c r="D40" s="28">
        <v>2004</v>
      </c>
      <c r="E40" s="166" t="s">
        <v>59</v>
      </c>
      <c r="F40" s="166" t="s">
        <v>36</v>
      </c>
      <c r="G40" s="166" t="s">
        <v>60</v>
      </c>
      <c r="H40" s="205">
        <v>6.5</v>
      </c>
      <c r="I40" s="205">
        <v>6.5</v>
      </c>
      <c r="J40" s="205">
        <v>6.4</v>
      </c>
      <c r="K40" s="205">
        <v>6.3</v>
      </c>
      <c r="L40" s="204">
        <v>8.9</v>
      </c>
      <c r="M40" s="206">
        <v>8.6999999999999993</v>
      </c>
      <c r="N40" s="14">
        <f t="shared" si="0"/>
        <v>12.899999999999999</v>
      </c>
      <c r="O40" s="337">
        <f t="shared" si="1"/>
        <v>8.8000000000000007</v>
      </c>
      <c r="P40" s="211"/>
      <c r="Q40" s="335">
        <v>11.71</v>
      </c>
      <c r="R40" s="18">
        <f t="shared" si="2"/>
        <v>33.409999999999997</v>
      </c>
      <c r="S40" s="204">
        <v>5.3</v>
      </c>
      <c r="T40" s="205">
        <v>5.5</v>
      </c>
      <c r="U40" s="205">
        <v>5.5</v>
      </c>
      <c r="V40" s="205">
        <v>5.9</v>
      </c>
      <c r="W40" s="204">
        <v>9.1</v>
      </c>
      <c r="X40" s="206">
        <v>9</v>
      </c>
      <c r="Y40" s="14">
        <f t="shared" si="3"/>
        <v>11.000000000000002</v>
      </c>
      <c r="Z40" s="337">
        <f t="shared" si="4"/>
        <v>9.0500000000000007</v>
      </c>
      <c r="AA40" s="211">
        <v>4.5999999999999996</v>
      </c>
      <c r="AB40" s="335">
        <v>11.43</v>
      </c>
      <c r="AC40" s="18">
        <f t="shared" si="5"/>
        <v>36.080000000000005</v>
      </c>
      <c r="AD40" s="19">
        <f t="shared" si="6"/>
        <v>69.490000000000009</v>
      </c>
      <c r="AE40" s="20">
        <f t="shared" si="7"/>
        <v>46.350000000000009</v>
      </c>
      <c r="AF40" s="213"/>
      <c r="AG40" s="213"/>
      <c r="AH40" s="213">
        <v>0.9</v>
      </c>
      <c r="AI40" s="214">
        <f t="shared" si="8"/>
        <v>62.541000000000011</v>
      </c>
    </row>
    <row r="41" spans="1:35" s="215" customFormat="1" ht="13.5" customHeight="1">
      <c r="A41" s="329">
        <v>36</v>
      </c>
      <c r="B41" s="166" t="s">
        <v>141</v>
      </c>
      <c r="C41" s="29" t="s">
        <v>34</v>
      </c>
      <c r="D41" s="28">
        <v>2004</v>
      </c>
      <c r="E41" s="166" t="s">
        <v>49</v>
      </c>
      <c r="F41" s="166" t="s">
        <v>36</v>
      </c>
      <c r="G41" s="166" t="s">
        <v>50</v>
      </c>
      <c r="H41" s="205">
        <v>2.4</v>
      </c>
      <c r="I41" s="205">
        <v>2.4</v>
      </c>
      <c r="J41" s="205">
        <v>2.4</v>
      </c>
      <c r="K41" s="205">
        <v>2.4</v>
      </c>
      <c r="L41" s="204">
        <v>2.5</v>
      </c>
      <c r="M41" s="206">
        <v>2.5</v>
      </c>
      <c r="N41" s="14">
        <f t="shared" si="0"/>
        <v>4.7999999999999989</v>
      </c>
      <c r="O41" s="337">
        <f t="shared" si="1"/>
        <v>2.5</v>
      </c>
      <c r="P41" s="211">
        <v>0.7</v>
      </c>
      <c r="Q41" s="335">
        <v>3.15</v>
      </c>
      <c r="R41" s="18">
        <f t="shared" si="2"/>
        <v>11.149999999999999</v>
      </c>
      <c r="S41" s="204">
        <v>7</v>
      </c>
      <c r="T41" s="205">
        <v>7</v>
      </c>
      <c r="U41" s="205">
        <v>7.2</v>
      </c>
      <c r="V41" s="205">
        <v>7.2</v>
      </c>
      <c r="W41" s="204">
        <v>9.1</v>
      </c>
      <c r="X41" s="206">
        <v>9.1</v>
      </c>
      <c r="Y41" s="14">
        <f t="shared" si="3"/>
        <v>14.2</v>
      </c>
      <c r="Z41" s="337">
        <f t="shared" si="4"/>
        <v>9.1</v>
      </c>
      <c r="AA41" s="211">
        <v>9.9</v>
      </c>
      <c r="AB41" s="335">
        <v>14.43</v>
      </c>
      <c r="AC41" s="18">
        <f t="shared" si="5"/>
        <v>47.629999999999995</v>
      </c>
      <c r="AD41" s="19">
        <f t="shared" si="6"/>
        <v>58.779999999999994</v>
      </c>
      <c r="AE41" s="20">
        <f t="shared" si="7"/>
        <v>41.199999999999996</v>
      </c>
      <c r="AF41" s="213"/>
      <c r="AG41" s="213"/>
      <c r="AH41" s="213"/>
      <c r="AI41" s="214">
        <f t="shared" si="8"/>
        <v>58.779999999999994</v>
      </c>
    </row>
    <row r="42" spans="1:35" s="215" customFormat="1" ht="13.5" customHeight="1">
      <c r="A42" s="329">
        <v>37</v>
      </c>
      <c r="B42" s="166" t="s">
        <v>159</v>
      </c>
      <c r="C42" s="29" t="s">
        <v>66</v>
      </c>
      <c r="D42" s="28">
        <v>2006</v>
      </c>
      <c r="E42" s="166" t="s">
        <v>59</v>
      </c>
      <c r="F42" s="166" t="s">
        <v>36</v>
      </c>
      <c r="G42" s="166" t="s">
        <v>60</v>
      </c>
      <c r="H42" s="205">
        <v>7.2</v>
      </c>
      <c r="I42" s="205">
        <v>7.2</v>
      </c>
      <c r="J42" s="205">
        <v>7.3</v>
      </c>
      <c r="K42" s="205">
        <v>7.3</v>
      </c>
      <c r="L42" s="204">
        <v>9.4</v>
      </c>
      <c r="M42" s="206">
        <v>9.1999999999999993</v>
      </c>
      <c r="N42" s="14">
        <f t="shared" si="0"/>
        <v>14.5</v>
      </c>
      <c r="O42" s="337">
        <f t="shared" si="1"/>
        <v>9.3000000000000007</v>
      </c>
      <c r="P42" s="211"/>
      <c r="Q42" s="335">
        <v>13.414999999999999</v>
      </c>
      <c r="R42" s="18">
        <f t="shared" si="2"/>
        <v>37.215000000000003</v>
      </c>
      <c r="S42" s="204">
        <v>3.2</v>
      </c>
      <c r="T42" s="205">
        <v>3.2</v>
      </c>
      <c r="U42" s="205">
        <v>3.1</v>
      </c>
      <c r="V42" s="205">
        <v>3</v>
      </c>
      <c r="W42" s="204">
        <v>4.5</v>
      </c>
      <c r="X42" s="206">
        <v>4.5</v>
      </c>
      <c r="Y42" s="14">
        <f t="shared" si="3"/>
        <v>6.3</v>
      </c>
      <c r="Z42" s="337">
        <f t="shared" si="4"/>
        <v>4.5</v>
      </c>
      <c r="AA42" s="211">
        <v>5.2</v>
      </c>
      <c r="AB42" s="335">
        <v>6.585</v>
      </c>
      <c r="AC42" s="18">
        <f t="shared" si="5"/>
        <v>22.585000000000001</v>
      </c>
      <c r="AD42" s="19">
        <f t="shared" si="6"/>
        <v>59.800000000000004</v>
      </c>
      <c r="AE42" s="20">
        <f t="shared" si="7"/>
        <v>39.800000000000004</v>
      </c>
      <c r="AF42" s="213"/>
      <c r="AG42" s="213"/>
      <c r="AH42" s="213">
        <v>0.95</v>
      </c>
      <c r="AI42" s="214">
        <f t="shared" si="8"/>
        <v>56.81</v>
      </c>
    </row>
    <row r="43" spans="1:35" s="327" customFormat="1" ht="13.5" customHeight="1">
      <c r="A43" s="329">
        <v>38</v>
      </c>
      <c r="B43" s="374" t="s">
        <v>139</v>
      </c>
      <c r="C43" s="353" t="s">
        <v>34</v>
      </c>
      <c r="D43" s="353">
        <v>2004</v>
      </c>
      <c r="E43" s="351" t="s">
        <v>126</v>
      </c>
      <c r="F43" s="351" t="s">
        <v>36</v>
      </c>
      <c r="G43" s="351" t="s">
        <v>37</v>
      </c>
      <c r="H43" s="354">
        <v>7.1</v>
      </c>
      <c r="I43" s="354">
        <v>7.2</v>
      </c>
      <c r="J43" s="354">
        <v>7</v>
      </c>
      <c r="K43" s="354">
        <v>7</v>
      </c>
      <c r="L43" s="355">
        <v>9.1999999999999993</v>
      </c>
      <c r="M43" s="356">
        <v>9.1999999999999993</v>
      </c>
      <c r="N43" s="366">
        <f t="shared" si="0"/>
        <v>14.100000000000001</v>
      </c>
      <c r="O43" s="367">
        <f t="shared" si="1"/>
        <v>9.1999999999999993</v>
      </c>
      <c r="P43" s="368">
        <v>3.1</v>
      </c>
      <c r="Q43" s="369">
        <v>14.34</v>
      </c>
      <c r="R43" s="325">
        <f t="shared" si="2"/>
        <v>40.74</v>
      </c>
      <c r="S43" s="355">
        <v>1.8</v>
      </c>
      <c r="T43" s="354">
        <v>2.1</v>
      </c>
      <c r="U43" s="354">
        <v>2.1</v>
      </c>
      <c r="V43" s="354">
        <v>2</v>
      </c>
      <c r="W43" s="355">
        <v>2.7</v>
      </c>
      <c r="X43" s="356">
        <v>2.8</v>
      </c>
      <c r="Y43" s="366">
        <f t="shared" si="3"/>
        <v>4.0999999999999996</v>
      </c>
      <c r="Z43" s="367">
        <f t="shared" si="4"/>
        <v>2.75</v>
      </c>
      <c r="AA43" s="368">
        <v>3.1</v>
      </c>
      <c r="AB43" s="369">
        <v>4.3499999999999996</v>
      </c>
      <c r="AC43" s="325">
        <f t="shared" si="5"/>
        <v>14.299999999999999</v>
      </c>
      <c r="AD43" s="326">
        <f t="shared" si="6"/>
        <v>55.04</v>
      </c>
      <c r="AE43" s="370">
        <f t="shared" si="7"/>
        <v>36.35</v>
      </c>
      <c r="AF43" s="371"/>
      <c r="AG43" s="371"/>
      <c r="AH43" s="375"/>
      <c r="AI43" s="365">
        <f t="shared" si="8"/>
        <v>55.04</v>
      </c>
    </row>
    <row r="44" spans="1:35" s="215" customFormat="1" ht="13.5" customHeight="1">
      <c r="A44" s="329">
        <v>39</v>
      </c>
      <c r="B44" s="330" t="s">
        <v>133</v>
      </c>
      <c r="C44" s="331" t="s">
        <v>34</v>
      </c>
      <c r="D44" s="332">
        <v>2001</v>
      </c>
      <c r="E44" s="333" t="s">
        <v>126</v>
      </c>
      <c r="F44" s="333" t="s">
        <v>36</v>
      </c>
      <c r="G44" s="333" t="s">
        <v>39</v>
      </c>
      <c r="H44" s="205">
        <v>9.1999999999999993</v>
      </c>
      <c r="I44" s="205">
        <v>9</v>
      </c>
      <c r="J44" s="205">
        <v>9</v>
      </c>
      <c r="K44" s="205">
        <v>8.6999999999999993</v>
      </c>
      <c r="L44" s="204">
        <v>9.1999999999999993</v>
      </c>
      <c r="M44" s="206">
        <v>9.3000000000000007</v>
      </c>
      <c r="N44" s="14">
        <f t="shared" si="0"/>
        <v>18</v>
      </c>
      <c r="O44" s="337">
        <f t="shared" si="1"/>
        <v>9.25</v>
      </c>
      <c r="P44" s="211">
        <v>3.9</v>
      </c>
      <c r="Q44" s="335">
        <v>16.164999999999999</v>
      </c>
      <c r="R44" s="18">
        <f t="shared" si="2"/>
        <v>47.314999999999998</v>
      </c>
      <c r="S44" s="204">
        <v>0.8</v>
      </c>
      <c r="T44" s="205">
        <v>0.8</v>
      </c>
      <c r="U44" s="205">
        <v>0.8</v>
      </c>
      <c r="V44" s="205">
        <v>0.7</v>
      </c>
      <c r="W44" s="204">
        <v>1</v>
      </c>
      <c r="X44" s="206">
        <v>1</v>
      </c>
      <c r="Y44" s="14">
        <f t="shared" si="3"/>
        <v>1.6000000000000003</v>
      </c>
      <c r="Z44" s="337">
        <f t="shared" si="4"/>
        <v>1</v>
      </c>
      <c r="AA44" s="211">
        <v>1.7</v>
      </c>
      <c r="AB44" s="335">
        <v>1.7050000000000001</v>
      </c>
      <c r="AC44" s="18">
        <f t="shared" si="5"/>
        <v>6.0050000000000008</v>
      </c>
      <c r="AD44" s="19">
        <f t="shared" si="6"/>
        <v>53.32</v>
      </c>
      <c r="AE44" s="20">
        <f t="shared" si="7"/>
        <v>35.450000000000003</v>
      </c>
      <c r="AF44" s="213"/>
      <c r="AG44" s="213"/>
      <c r="AH44" s="213"/>
      <c r="AI44" s="214">
        <f t="shared" si="8"/>
        <v>53.32</v>
      </c>
    </row>
    <row r="45" spans="1:35" s="327" customFormat="1" ht="13.5" customHeight="1">
      <c r="A45" s="329">
        <v>40</v>
      </c>
      <c r="B45" s="351" t="s">
        <v>156</v>
      </c>
      <c r="C45" s="352" t="s">
        <v>66</v>
      </c>
      <c r="D45" s="352">
        <v>2006</v>
      </c>
      <c r="E45" s="351" t="s">
        <v>42</v>
      </c>
      <c r="F45" s="351" t="s">
        <v>36</v>
      </c>
      <c r="G45" s="351" t="s">
        <v>47</v>
      </c>
      <c r="H45" s="354">
        <v>3.7</v>
      </c>
      <c r="I45" s="354">
        <v>3.8</v>
      </c>
      <c r="J45" s="354">
        <v>3.7</v>
      </c>
      <c r="K45" s="354">
        <v>3.9</v>
      </c>
      <c r="L45" s="355">
        <v>4.7</v>
      </c>
      <c r="M45" s="356">
        <v>4.7</v>
      </c>
      <c r="N45" s="366">
        <f t="shared" si="0"/>
        <v>7.4999999999999982</v>
      </c>
      <c r="O45" s="367">
        <f t="shared" si="1"/>
        <v>4.7</v>
      </c>
      <c r="P45" s="368"/>
      <c r="Q45" s="369">
        <v>6.37</v>
      </c>
      <c r="R45" s="325">
        <f t="shared" si="2"/>
        <v>18.57</v>
      </c>
      <c r="S45" s="355">
        <v>6.3</v>
      </c>
      <c r="T45" s="354">
        <v>6.2</v>
      </c>
      <c r="U45" s="354">
        <v>6.2</v>
      </c>
      <c r="V45" s="354">
        <v>6.8</v>
      </c>
      <c r="W45" s="355">
        <v>8.3000000000000007</v>
      </c>
      <c r="X45" s="356">
        <v>8.3000000000000007</v>
      </c>
      <c r="Y45" s="366">
        <f t="shared" si="3"/>
        <v>12.5</v>
      </c>
      <c r="Z45" s="367">
        <f t="shared" si="4"/>
        <v>8.3000000000000007</v>
      </c>
      <c r="AA45" s="368">
        <v>5.4</v>
      </c>
      <c r="AB45" s="369">
        <v>11.275</v>
      </c>
      <c r="AC45" s="325">
        <f t="shared" si="5"/>
        <v>37.475000000000001</v>
      </c>
      <c r="AD45" s="326">
        <f t="shared" si="6"/>
        <v>56.045000000000002</v>
      </c>
      <c r="AE45" s="370">
        <f t="shared" si="7"/>
        <v>38.400000000000006</v>
      </c>
      <c r="AF45" s="371"/>
      <c r="AG45" s="371"/>
      <c r="AH45" s="371">
        <v>0.95</v>
      </c>
      <c r="AI45" s="365">
        <f t="shared" si="8"/>
        <v>53.242750000000001</v>
      </c>
    </row>
    <row r="46" spans="1:35" s="215" customFormat="1" ht="13.5" customHeight="1">
      <c r="A46" s="329">
        <v>41</v>
      </c>
      <c r="B46" s="166" t="s">
        <v>160</v>
      </c>
      <c r="C46" s="29" t="s">
        <v>66</v>
      </c>
      <c r="D46" s="28">
        <v>2005</v>
      </c>
      <c r="E46" s="166" t="s">
        <v>59</v>
      </c>
      <c r="F46" s="166" t="s">
        <v>36</v>
      </c>
      <c r="G46" s="166" t="s">
        <v>60</v>
      </c>
      <c r="H46" s="205">
        <v>7.4</v>
      </c>
      <c r="I46" s="205">
        <v>7.3</v>
      </c>
      <c r="J46" s="205">
        <v>7.1</v>
      </c>
      <c r="K46" s="205">
        <v>7.4</v>
      </c>
      <c r="L46" s="204">
        <v>9.5</v>
      </c>
      <c r="M46" s="206">
        <v>9.4</v>
      </c>
      <c r="N46" s="14">
        <f t="shared" si="0"/>
        <v>14.699999999999994</v>
      </c>
      <c r="O46" s="337">
        <f t="shared" si="1"/>
        <v>9.4499999999999993</v>
      </c>
      <c r="P46" s="211"/>
      <c r="Q46" s="335">
        <v>13.955</v>
      </c>
      <c r="R46" s="18">
        <f t="shared" si="2"/>
        <v>38.10499999999999</v>
      </c>
      <c r="S46" s="204">
        <v>2</v>
      </c>
      <c r="T46" s="205">
        <v>2</v>
      </c>
      <c r="U46" s="205">
        <v>2.1</v>
      </c>
      <c r="V46" s="205">
        <v>2</v>
      </c>
      <c r="W46" s="204">
        <v>2.8</v>
      </c>
      <c r="X46" s="206">
        <v>2.7</v>
      </c>
      <c r="Y46" s="14">
        <f t="shared" si="3"/>
        <v>3.9999999999999996</v>
      </c>
      <c r="Z46" s="337">
        <f t="shared" si="4"/>
        <v>2.75</v>
      </c>
      <c r="AA46" s="211">
        <v>3.4</v>
      </c>
      <c r="AB46" s="335">
        <v>4.2</v>
      </c>
      <c r="AC46" s="18">
        <f t="shared" si="5"/>
        <v>14.350000000000001</v>
      </c>
      <c r="AD46" s="19">
        <f t="shared" si="6"/>
        <v>52.454999999999991</v>
      </c>
      <c r="AE46" s="20">
        <f t="shared" si="7"/>
        <v>34.29999999999999</v>
      </c>
      <c r="AF46" s="213"/>
      <c r="AG46" s="213"/>
      <c r="AH46" s="213">
        <v>0.95</v>
      </c>
      <c r="AI46" s="214">
        <f t="shared" si="8"/>
        <v>49.832249999999988</v>
      </c>
    </row>
    <row r="47" spans="1:35" s="384" customFormat="1" ht="9.75" customHeight="1">
      <c r="A47" s="376"/>
      <c r="B47" s="377"/>
      <c r="C47" s="377"/>
      <c r="D47" s="378"/>
      <c r="E47" s="378"/>
      <c r="F47" s="379"/>
      <c r="G47" s="377"/>
      <c r="H47" s="380"/>
      <c r="I47" s="380"/>
      <c r="J47" s="380"/>
      <c r="K47" s="380"/>
      <c r="L47" s="380"/>
      <c r="M47" s="380"/>
      <c r="N47" s="380"/>
      <c r="O47" s="380"/>
      <c r="P47" s="381"/>
      <c r="Q47" s="381"/>
      <c r="R47" s="381"/>
      <c r="S47" s="380"/>
      <c r="T47" s="380"/>
      <c r="U47" s="380"/>
      <c r="V47" s="380"/>
      <c r="W47" s="380"/>
      <c r="X47" s="380"/>
      <c r="Y47" s="380"/>
      <c r="Z47" s="380"/>
      <c r="AA47" s="381"/>
      <c r="AB47" s="381"/>
      <c r="AC47" s="381"/>
      <c r="AD47" s="381"/>
      <c r="AE47" s="381"/>
      <c r="AF47" s="382"/>
      <c r="AG47" s="382"/>
      <c r="AH47" s="382"/>
      <c r="AI47" s="383"/>
    </row>
    <row r="48" spans="1:35" s="190" customFormat="1" ht="12.6" customHeight="1">
      <c r="A48" s="540" t="s">
        <v>94</v>
      </c>
      <c r="B48" s="540"/>
      <c r="C48" s="533" t="s">
        <v>2</v>
      </c>
      <c r="D48" s="564"/>
      <c r="E48" s="564"/>
      <c r="F48" s="644" t="s">
        <v>95</v>
      </c>
      <c r="G48" s="644"/>
      <c r="H48" s="644"/>
      <c r="I48" s="644"/>
      <c r="J48" s="644"/>
      <c r="K48" s="644"/>
      <c r="M48" s="298"/>
      <c r="N48" s="298" t="s">
        <v>96</v>
      </c>
      <c r="P48" s="300"/>
      <c r="Q48" s="300"/>
      <c r="R48" s="300"/>
      <c r="S48" s="297"/>
      <c r="T48" s="297"/>
      <c r="U48" s="297"/>
      <c r="V48" s="297"/>
      <c r="X48" s="298"/>
      <c r="Y48" s="385"/>
      <c r="Z48" s="386"/>
      <c r="AA48" s="386"/>
      <c r="AB48" s="386"/>
      <c r="AC48" s="300"/>
      <c r="AD48" s="567" t="s">
        <v>97</v>
      </c>
      <c r="AE48" s="568"/>
      <c r="AF48" s="568"/>
      <c r="AG48" s="568"/>
      <c r="AH48" s="297"/>
      <c r="AI48" s="297"/>
    </row>
    <row r="49" spans="1:35" s="391" customFormat="1" ht="9.75" customHeight="1">
      <c r="A49" s="387"/>
      <c r="B49" s="388"/>
      <c r="C49" s="388"/>
      <c r="D49" s="388"/>
      <c r="E49" s="388"/>
      <c r="F49" s="389"/>
      <c r="G49" s="388"/>
      <c r="H49" s="388"/>
      <c r="I49" s="388"/>
      <c r="J49" s="388"/>
      <c r="K49" s="388"/>
      <c r="L49" s="388"/>
      <c r="M49" s="388"/>
      <c r="N49" s="388"/>
      <c r="O49" s="388"/>
      <c r="P49" s="388"/>
      <c r="Q49" s="388"/>
      <c r="R49" s="388"/>
      <c r="S49" s="388"/>
      <c r="T49" s="388"/>
      <c r="U49" s="388"/>
      <c r="V49" s="388"/>
      <c r="W49" s="388"/>
      <c r="X49" s="388"/>
      <c r="Y49" s="388"/>
      <c r="Z49" s="388"/>
      <c r="AA49" s="388"/>
      <c r="AB49" s="388"/>
      <c r="AC49" s="388"/>
      <c r="AD49" s="388"/>
      <c r="AE49" s="388"/>
      <c r="AF49" s="390"/>
      <c r="AG49" s="390"/>
      <c r="AH49" s="390"/>
      <c r="AI49" s="388"/>
    </row>
    <row r="50" spans="1:35" s="391" customFormat="1" ht="15">
      <c r="A50" s="392"/>
      <c r="B50" s="388"/>
      <c r="C50" s="388"/>
      <c r="D50" s="388"/>
      <c r="E50" s="388"/>
      <c r="F50" s="389"/>
      <c r="G50" s="388"/>
      <c r="H50" s="388"/>
      <c r="I50" s="388"/>
      <c r="J50" s="388"/>
      <c r="K50" s="388"/>
      <c r="L50" s="388"/>
      <c r="M50" s="388"/>
      <c r="N50" s="388"/>
      <c r="O50" s="388"/>
      <c r="P50" s="388"/>
      <c r="Q50" s="388"/>
      <c r="R50" s="388"/>
      <c r="S50" s="388"/>
      <c r="T50" s="388"/>
      <c r="U50" s="388"/>
      <c r="V50" s="388"/>
      <c r="W50" s="388"/>
      <c r="X50" s="388"/>
      <c r="Y50" s="388"/>
      <c r="Z50" s="388"/>
      <c r="AA50" s="388"/>
      <c r="AB50" s="388"/>
      <c r="AC50" s="388"/>
      <c r="AD50" s="388"/>
      <c r="AE50" s="388"/>
      <c r="AF50" s="390"/>
      <c r="AG50" s="390"/>
      <c r="AH50" s="390"/>
      <c r="AI50" s="388"/>
    </row>
    <row r="51" spans="1:35" s="391" customFormat="1" ht="15">
      <c r="A51" s="392"/>
      <c r="B51" s="304"/>
      <c r="C51" s="304"/>
      <c r="D51" s="304"/>
      <c r="E51" s="304"/>
      <c r="F51" s="303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04"/>
      <c r="U51" s="304"/>
      <c r="V51" s="304"/>
      <c r="W51" s="304"/>
      <c r="X51" s="304"/>
      <c r="Y51" s="304"/>
      <c r="Z51" s="304"/>
      <c r="AA51" s="304"/>
      <c r="AB51" s="304"/>
      <c r="AC51" s="304"/>
      <c r="AD51" s="304"/>
      <c r="AE51" s="304"/>
      <c r="AF51" s="393"/>
      <c r="AG51" s="393"/>
      <c r="AH51" s="393"/>
      <c r="AI51" s="304"/>
    </row>
    <row r="52" spans="1:35" s="391" customFormat="1" ht="15">
      <c r="A52" s="392"/>
      <c r="B52" s="304"/>
      <c r="C52" s="304"/>
      <c r="D52" s="304"/>
      <c r="E52" s="304"/>
      <c r="F52" s="303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93"/>
      <c r="AG52" s="393"/>
      <c r="AH52" s="393"/>
      <c r="AI52" s="304"/>
    </row>
    <row r="53" spans="1:35" s="391" customFormat="1" ht="15">
      <c r="A53" s="392"/>
      <c r="B53" s="304"/>
      <c r="C53" s="304"/>
      <c r="D53" s="304"/>
      <c r="E53" s="304"/>
      <c r="F53" s="303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  <c r="AC53" s="304"/>
      <c r="AD53" s="304"/>
      <c r="AE53" s="304"/>
      <c r="AF53" s="393"/>
      <c r="AG53" s="393"/>
      <c r="AH53" s="393"/>
      <c r="AI53" s="304"/>
    </row>
    <row r="54" spans="1:35" s="391" customFormat="1" ht="15">
      <c r="A54" s="392"/>
      <c r="B54" s="304"/>
      <c r="C54" s="304"/>
      <c r="D54" s="304"/>
      <c r="E54" s="304"/>
      <c r="F54" s="303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93"/>
      <c r="AG54" s="393"/>
      <c r="AH54" s="393"/>
      <c r="AI54" s="304"/>
    </row>
    <row r="55" spans="1:35" s="391" customFormat="1" ht="15">
      <c r="A55" s="392"/>
      <c r="B55" s="304"/>
      <c r="C55" s="304"/>
      <c r="D55" s="304"/>
      <c r="E55" s="304"/>
      <c r="F55" s="303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  <c r="AC55" s="304"/>
      <c r="AD55" s="304"/>
      <c r="AE55" s="304"/>
      <c r="AF55" s="393"/>
      <c r="AG55" s="393"/>
      <c r="AH55" s="393"/>
      <c r="AI55" s="304"/>
    </row>
    <row r="56" spans="1:35" s="391" customFormat="1" ht="15">
      <c r="A56" s="392"/>
      <c r="B56" s="304"/>
      <c r="C56" s="304"/>
      <c r="D56" s="304"/>
      <c r="E56" s="304"/>
      <c r="F56" s="303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4"/>
      <c r="X56" s="304"/>
      <c r="Y56" s="304"/>
      <c r="Z56" s="304"/>
      <c r="AA56" s="304"/>
      <c r="AB56" s="304"/>
      <c r="AC56" s="304"/>
      <c r="AD56" s="304"/>
      <c r="AE56" s="304"/>
      <c r="AF56" s="393"/>
      <c r="AG56" s="393"/>
      <c r="AH56" s="393"/>
      <c r="AI56" s="304"/>
    </row>
    <row r="57" spans="1:35" s="391" customFormat="1" ht="15">
      <c r="A57" s="392"/>
      <c r="B57" s="304"/>
      <c r="C57" s="304"/>
      <c r="D57" s="304"/>
      <c r="E57" s="304"/>
      <c r="F57" s="303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4"/>
      <c r="U57" s="304"/>
      <c r="V57" s="304"/>
      <c r="W57" s="304"/>
      <c r="X57" s="304"/>
      <c r="Y57" s="304"/>
      <c r="Z57" s="304"/>
      <c r="AA57" s="304"/>
      <c r="AB57" s="304"/>
      <c r="AC57" s="304"/>
      <c r="AD57" s="304"/>
      <c r="AE57" s="304"/>
      <c r="AF57" s="393"/>
      <c r="AG57" s="393"/>
      <c r="AH57" s="393"/>
      <c r="AI57" s="304"/>
    </row>
    <row r="58" spans="1:35" s="391" customFormat="1" ht="15">
      <c r="A58" s="392"/>
      <c r="B58" s="304"/>
      <c r="C58" s="304"/>
      <c r="D58" s="304"/>
      <c r="E58" s="304"/>
      <c r="F58" s="303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  <c r="X58" s="304"/>
      <c r="Y58" s="304"/>
      <c r="Z58" s="304"/>
      <c r="AA58" s="304"/>
      <c r="AB58" s="304"/>
      <c r="AC58" s="304"/>
      <c r="AD58" s="304"/>
      <c r="AE58" s="304"/>
      <c r="AF58" s="393"/>
      <c r="AG58" s="393"/>
      <c r="AH58" s="393"/>
      <c r="AI58" s="304"/>
    </row>
    <row r="59" spans="1:35" s="391" customFormat="1" ht="15">
      <c r="A59" s="392"/>
      <c r="B59" s="304"/>
      <c r="C59" s="304"/>
      <c r="D59" s="304"/>
      <c r="E59" s="304"/>
      <c r="F59" s="303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93"/>
      <c r="AG59" s="393"/>
      <c r="AH59" s="393"/>
      <c r="AI59" s="304"/>
    </row>
    <row r="60" spans="1:35" s="391" customFormat="1" ht="15">
      <c r="A60" s="392"/>
      <c r="B60" s="304"/>
      <c r="C60" s="304"/>
      <c r="D60" s="304"/>
      <c r="E60" s="304"/>
      <c r="F60" s="303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04"/>
      <c r="W60" s="304"/>
      <c r="X60" s="304"/>
      <c r="Y60" s="304"/>
      <c r="Z60" s="304"/>
      <c r="AA60" s="304"/>
      <c r="AB60" s="304"/>
      <c r="AC60" s="304"/>
      <c r="AD60" s="304"/>
      <c r="AE60" s="304"/>
      <c r="AF60" s="393"/>
      <c r="AG60" s="393"/>
      <c r="AH60" s="393"/>
      <c r="AI60" s="304"/>
    </row>
    <row r="61" spans="1:35" s="391" customFormat="1" ht="15">
      <c r="A61" s="392"/>
      <c r="B61" s="304"/>
      <c r="C61" s="304"/>
      <c r="D61" s="304"/>
      <c r="E61" s="304"/>
      <c r="F61" s="303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304"/>
      <c r="X61" s="304"/>
      <c r="Y61" s="304"/>
      <c r="Z61" s="304"/>
      <c r="AA61" s="304"/>
      <c r="AB61" s="304"/>
      <c r="AC61" s="304"/>
      <c r="AD61" s="304"/>
      <c r="AE61" s="304"/>
      <c r="AF61" s="393"/>
      <c r="AG61" s="393"/>
      <c r="AH61" s="393"/>
      <c r="AI61" s="304"/>
    </row>
    <row r="62" spans="1:35" s="391" customFormat="1" ht="15">
      <c r="A62" s="392"/>
      <c r="B62" s="304"/>
      <c r="C62" s="304"/>
      <c r="D62" s="304"/>
      <c r="E62" s="304"/>
      <c r="F62" s="303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93"/>
      <c r="AG62" s="393"/>
      <c r="AH62" s="393"/>
      <c r="AI62" s="304"/>
    </row>
    <row r="63" spans="1:35" s="391" customFormat="1" ht="15">
      <c r="A63" s="392"/>
      <c r="B63" s="304"/>
      <c r="C63" s="304"/>
      <c r="D63" s="304"/>
      <c r="E63" s="304"/>
      <c r="F63" s="303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04"/>
      <c r="S63" s="304"/>
      <c r="T63" s="304"/>
      <c r="U63" s="304"/>
      <c r="V63" s="304"/>
      <c r="W63" s="304"/>
      <c r="X63" s="304"/>
      <c r="Y63" s="304"/>
      <c r="Z63" s="304"/>
      <c r="AA63" s="304"/>
      <c r="AB63" s="304"/>
      <c r="AC63" s="304"/>
      <c r="AD63" s="304"/>
      <c r="AE63" s="304"/>
      <c r="AF63" s="393"/>
      <c r="AG63" s="393"/>
      <c r="AH63" s="393"/>
      <c r="AI63" s="304"/>
    </row>
    <row r="64" spans="1:35" s="391" customFormat="1" ht="15">
      <c r="A64" s="392"/>
      <c r="B64" s="304"/>
      <c r="C64" s="304"/>
      <c r="D64" s="304"/>
      <c r="E64" s="304"/>
      <c r="F64" s="303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  <c r="R64" s="304"/>
      <c r="S64" s="304"/>
      <c r="T64" s="304"/>
      <c r="U64" s="304"/>
      <c r="V64" s="304"/>
      <c r="W64" s="304"/>
      <c r="X64" s="304"/>
      <c r="Y64" s="304"/>
      <c r="Z64" s="304"/>
      <c r="AA64" s="304"/>
      <c r="AB64" s="304"/>
      <c r="AC64" s="304"/>
      <c r="AD64" s="304"/>
      <c r="AE64" s="304"/>
      <c r="AF64" s="393"/>
      <c r="AG64" s="393"/>
      <c r="AH64" s="393"/>
      <c r="AI64" s="304"/>
    </row>
    <row r="65" spans="1:35" s="391" customFormat="1" ht="15">
      <c r="A65" s="392"/>
      <c r="B65" s="304"/>
      <c r="C65" s="304"/>
      <c r="D65" s="304"/>
      <c r="E65" s="304"/>
      <c r="F65" s="303"/>
      <c r="G65" s="304"/>
      <c r="H65" s="304"/>
      <c r="I65" s="304"/>
      <c r="J65" s="304"/>
      <c r="K65" s="304"/>
      <c r="L65" s="304"/>
      <c r="M65" s="304"/>
      <c r="N65" s="304"/>
      <c r="O65" s="304"/>
      <c r="P65" s="304"/>
      <c r="Q65" s="304"/>
      <c r="R65" s="304"/>
      <c r="S65" s="304"/>
      <c r="T65" s="304"/>
      <c r="U65" s="304"/>
      <c r="V65" s="304"/>
      <c r="W65" s="304"/>
      <c r="X65" s="304"/>
      <c r="Y65" s="304"/>
      <c r="Z65" s="304"/>
      <c r="AA65" s="304"/>
      <c r="AB65" s="304"/>
      <c r="AC65" s="304"/>
      <c r="AD65" s="304"/>
      <c r="AE65" s="304"/>
      <c r="AF65" s="393"/>
      <c r="AG65" s="393"/>
      <c r="AH65" s="393"/>
      <c r="AI65" s="304"/>
    </row>
    <row r="66" spans="1:35" s="391" customFormat="1">
      <c r="A66" s="304"/>
      <c r="B66" s="304"/>
      <c r="C66" s="304"/>
      <c r="D66" s="304"/>
      <c r="E66" s="304"/>
      <c r="F66" s="303"/>
      <c r="G66" s="304"/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304"/>
      <c r="S66" s="304"/>
      <c r="T66" s="304"/>
      <c r="U66" s="304"/>
      <c r="V66" s="304"/>
      <c r="W66" s="304"/>
      <c r="X66" s="304"/>
      <c r="Y66" s="304"/>
      <c r="Z66" s="304"/>
      <c r="AA66" s="304"/>
      <c r="AB66" s="304"/>
      <c r="AC66" s="304"/>
      <c r="AD66" s="304"/>
      <c r="AE66" s="304"/>
      <c r="AF66" s="393"/>
      <c r="AG66" s="393"/>
      <c r="AH66" s="393"/>
      <c r="AI66" s="304"/>
    </row>
    <row r="67" spans="1:35" s="391" customFormat="1">
      <c r="A67" s="304"/>
      <c r="B67" s="304"/>
      <c r="C67" s="304"/>
      <c r="D67" s="304"/>
      <c r="E67" s="304"/>
      <c r="F67" s="303"/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4"/>
      <c r="S67" s="304"/>
      <c r="T67" s="304"/>
      <c r="U67" s="304"/>
      <c r="V67" s="304"/>
      <c r="W67" s="304"/>
      <c r="X67" s="304"/>
      <c r="Y67" s="304"/>
      <c r="Z67" s="304"/>
      <c r="AA67" s="304"/>
      <c r="AB67" s="304"/>
      <c r="AC67" s="304"/>
      <c r="AD67" s="304"/>
      <c r="AE67" s="304"/>
      <c r="AF67" s="393"/>
      <c r="AG67" s="393"/>
      <c r="AH67" s="393"/>
      <c r="AI67" s="304"/>
    </row>
    <row r="68" spans="1:35" s="391" customFormat="1">
      <c r="A68" s="304"/>
      <c r="B68" s="304"/>
      <c r="C68" s="304"/>
      <c r="D68" s="304"/>
      <c r="E68" s="304"/>
      <c r="F68" s="303"/>
      <c r="G68" s="304"/>
      <c r="H68" s="304"/>
      <c r="I68" s="304"/>
      <c r="J68" s="304"/>
      <c r="K68" s="304"/>
      <c r="L68" s="304"/>
      <c r="M68" s="304"/>
      <c r="N68" s="304"/>
      <c r="O68" s="304"/>
      <c r="P68" s="304"/>
      <c r="Q68" s="304"/>
      <c r="R68" s="304"/>
      <c r="S68" s="304"/>
      <c r="T68" s="304"/>
      <c r="U68" s="304"/>
      <c r="V68" s="304"/>
      <c r="W68" s="304"/>
      <c r="X68" s="304"/>
      <c r="Y68" s="304"/>
      <c r="Z68" s="304"/>
      <c r="AA68" s="304"/>
      <c r="AB68" s="304"/>
      <c r="AC68" s="304"/>
      <c r="AD68" s="304"/>
      <c r="AE68" s="304"/>
      <c r="AF68" s="393"/>
      <c r="AG68" s="393"/>
      <c r="AH68" s="393"/>
      <c r="AI68" s="304"/>
    </row>
    <row r="69" spans="1:35" s="391" customFormat="1">
      <c r="A69" s="304"/>
      <c r="B69" s="304"/>
      <c r="C69" s="304"/>
      <c r="D69" s="304"/>
      <c r="E69" s="304"/>
      <c r="F69" s="303"/>
      <c r="G69" s="304"/>
      <c r="H69" s="304"/>
      <c r="I69" s="304"/>
      <c r="J69" s="304"/>
      <c r="K69" s="304"/>
      <c r="L69" s="304"/>
      <c r="M69" s="304"/>
      <c r="N69" s="304"/>
      <c r="O69" s="304"/>
      <c r="P69" s="304"/>
      <c r="Q69" s="304"/>
      <c r="R69" s="304"/>
      <c r="S69" s="304"/>
      <c r="T69" s="304"/>
      <c r="U69" s="304"/>
      <c r="V69" s="304"/>
      <c r="W69" s="304"/>
      <c r="X69" s="304"/>
      <c r="Y69" s="304"/>
      <c r="Z69" s="304"/>
      <c r="AA69" s="304"/>
      <c r="AB69" s="304"/>
      <c r="AC69" s="304"/>
      <c r="AD69" s="304"/>
      <c r="AE69" s="304"/>
      <c r="AF69" s="393"/>
      <c r="AG69" s="393"/>
      <c r="AH69" s="393"/>
      <c r="AI69" s="304"/>
    </row>
    <row r="70" spans="1:35" s="391" customFormat="1">
      <c r="A70" s="304"/>
      <c r="B70" s="304"/>
      <c r="C70" s="304"/>
      <c r="D70" s="304"/>
      <c r="E70" s="304"/>
      <c r="F70" s="303"/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04"/>
      <c r="R70" s="304"/>
      <c r="S70" s="304"/>
      <c r="T70" s="304"/>
      <c r="U70" s="304"/>
      <c r="V70" s="304"/>
      <c r="W70" s="304"/>
      <c r="X70" s="304"/>
      <c r="Y70" s="304"/>
      <c r="Z70" s="304"/>
      <c r="AA70" s="304"/>
      <c r="AB70" s="304"/>
      <c r="AC70" s="304"/>
      <c r="AD70" s="304"/>
      <c r="AE70" s="304"/>
      <c r="AF70" s="393"/>
      <c r="AG70" s="393"/>
      <c r="AH70" s="393"/>
      <c r="AI70" s="304"/>
    </row>
    <row r="71" spans="1:35" s="391" customFormat="1">
      <c r="A71" s="304"/>
      <c r="B71" s="304"/>
      <c r="C71" s="304"/>
      <c r="D71" s="304"/>
      <c r="E71" s="304"/>
      <c r="F71" s="303"/>
      <c r="G71" s="304"/>
      <c r="H71" s="304"/>
      <c r="I71" s="304"/>
      <c r="J71" s="304"/>
      <c r="K71" s="304"/>
      <c r="L71" s="304"/>
      <c r="M71" s="304"/>
      <c r="N71" s="304"/>
      <c r="O71" s="304"/>
      <c r="P71" s="304"/>
      <c r="Q71" s="304"/>
      <c r="R71" s="304"/>
      <c r="S71" s="304"/>
      <c r="T71" s="304"/>
      <c r="U71" s="304"/>
      <c r="V71" s="304"/>
      <c r="W71" s="304"/>
      <c r="X71" s="304"/>
      <c r="Y71" s="304"/>
      <c r="Z71" s="304"/>
      <c r="AA71" s="304"/>
      <c r="AB71" s="304"/>
      <c r="AC71" s="304"/>
      <c r="AD71" s="304"/>
      <c r="AE71" s="304"/>
      <c r="AF71" s="393"/>
      <c r="AG71" s="393"/>
      <c r="AH71" s="393"/>
      <c r="AI71" s="304"/>
    </row>
    <row r="72" spans="1:35" s="391" customFormat="1">
      <c r="A72" s="304"/>
      <c r="B72" s="304"/>
      <c r="C72" s="304"/>
      <c r="D72" s="304"/>
      <c r="E72" s="304"/>
      <c r="F72" s="303"/>
      <c r="G72" s="304"/>
      <c r="H72" s="304"/>
      <c r="I72" s="304"/>
      <c r="J72" s="304"/>
      <c r="K72" s="304"/>
      <c r="L72" s="304"/>
      <c r="M72" s="304"/>
      <c r="N72" s="304"/>
      <c r="O72" s="304"/>
      <c r="P72" s="304"/>
      <c r="Q72" s="304"/>
      <c r="R72" s="304"/>
      <c r="S72" s="304"/>
      <c r="T72" s="304"/>
      <c r="U72" s="304"/>
      <c r="V72" s="304"/>
      <c r="W72" s="304"/>
      <c r="X72" s="304"/>
      <c r="Y72" s="304"/>
      <c r="Z72" s="304"/>
      <c r="AA72" s="304"/>
      <c r="AB72" s="304"/>
      <c r="AC72" s="304"/>
      <c r="AD72" s="304"/>
      <c r="AE72" s="304"/>
      <c r="AF72" s="393"/>
      <c r="AG72" s="393"/>
      <c r="AH72" s="393"/>
      <c r="AI72" s="304"/>
    </row>
    <row r="73" spans="1:35" s="391" customFormat="1">
      <c r="A73" s="304"/>
      <c r="B73" s="304"/>
      <c r="C73" s="304"/>
      <c r="D73" s="304"/>
      <c r="E73" s="304"/>
      <c r="F73" s="303"/>
      <c r="G73" s="304"/>
      <c r="H73" s="304"/>
      <c r="I73" s="304"/>
      <c r="J73" s="304"/>
      <c r="K73" s="304"/>
      <c r="L73" s="304"/>
      <c r="M73" s="304"/>
      <c r="N73" s="304"/>
      <c r="O73" s="304"/>
      <c r="P73" s="304"/>
      <c r="Q73" s="304"/>
      <c r="R73" s="304"/>
      <c r="S73" s="304"/>
      <c r="T73" s="304"/>
      <c r="U73" s="304"/>
      <c r="V73" s="304"/>
      <c r="W73" s="304"/>
      <c r="X73" s="304"/>
      <c r="Y73" s="304"/>
      <c r="Z73" s="304"/>
      <c r="AA73" s="304"/>
      <c r="AB73" s="304"/>
      <c r="AC73" s="304"/>
      <c r="AD73" s="304"/>
      <c r="AE73" s="304"/>
      <c r="AF73" s="393"/>
      <c r="AG73" s="393"/>
      <c r="AH73" s="393"/>
      <c r="AI73" s="304"/>
    </row>
    <row r="74" spans="1:35" s="391" customFormat="1">
      <c r="A74" s="304"/>
      <c r="B74" s="304"/>
      <c r="C74" s="304"/>
      <c r="D74" s="304"/>
      <c r="E74" s="304"/>
      <c r="F74" s="303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304"/>
      <c r="U74" s="304"/>
      <c r="V74" s="304"/>
      <c r="W74" s="304"/>
      <c r="X74" s="304"/>
      <c r="Y74" s="304"/>
      <c r="Z74" s="304"/>
      <c r="AA74" s="304"/>
      <c r="AB74" s="304"/>
      <c r="AC74" s="304"/>
      <c r="AD74" s="304"/>
      <c r="AE74" s="304"/>
      <c r="AF74" s="393"/>
      <c r="AG74" s="393"/>
      <c r="AH74" s="393"/>
      <c r="AI74" s="304"/>
    </row>
    <row r="75" spans="1:35" s="391" customFormat="1">
      <c r="A75" s="304"/>
      <c r="B75" s="304"/>
      <c r="C75" s="304"/>
      <c r="D75" s="304"/>
      <c r="E75" s="304"/>
      <c r="F75" s="303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304"/>
      <c r="AC75" s="304"/>
      <c r="AD75" s="304"/>
      <c r="AE75" s="304"/>
      <c r="AF75" s="393"/>
      <c r="AG75" s="393"/>
      <c r="AH75" s="393"/>
      <c r="AI75" s="304"/>
    </row>
    <row r="76" spans="1:35" s="391" customFormat="1">
      <c r="A76" s="304"/>
      <c r="B76" s="304"/>
      <c r="C76" s="304"/>
      <c r="D76" s="304"/>
      <c r="E76" s="304"/>
      <c r="F76" s="303"/>
      <c r="G76" s="304"/>
      <c r="H76" s="304"/>
      <c r="I76" s="304"/>
      <c r="J76" s="304"/>
      <c r="K76" s="304"/>
      <c r="L76" s="304"/>
      <c r="M76" s="304"/>
      <c r="N76" s="304"/>
      <c r="O76" s="304"/>
      <c r="P76" s="304"/>
      <c r="Q76" s="304"/>
      <c r="R76" s="304"/>
      <c r="S76" s="304"/>
      <c r="T76" s="304"/>
      <c r="U76" s="304"/>
      <c r="V76" s="304"/>
      <c r="W76" s="304"/>
      <c r="X76" s="304"/>
      <c r="Y76" s="304"/>
      <c r="Z76" s="304"/>
      <c r="AA76" s="304"/>
      <c r="AB76" s="304"/>
      <c r="AC76" s="304"/>
      <c r="AD76" s="304"/>
      <c r="AE76" s="304"/>
      <c r="AF76" s="393"/>
      <c r="AG76" s="393"/>
      <c r="AH76" s="393"/>
      <c r="AI76" s="304"/>
    </row>
    <row r="77" spans="1:35" s="391" customFormat="1">
      <c r="A77" s="304"/>
      <c r="B77" s="304"/>
      <c r="C77" s="304"/>
      <c r="D77" s="304"/>
      <c r="E77" s="304"/>
      <c r="F77" s="303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04"/>
      <c r="V77" s="304"/>
      <c r="W77" s="304"/>
      <c r="X77" s="304"/>
      <c r="Y77" s="304"/>
      <c r="Z77" s="304"/>
      <c r="AA77" s="304"/>
      <c r="AB77" s="304"/>
      <c r="AC77" s="304"/>
      <c r="AD77" s="304"/>
      <c r="AE77" s="304"/>
      <c r="AF77" s="393"/>
      <c r="AG77" s="393"/>
      <c r="AH77" s="393"/>
      <c r="AI77" s="304"/>
    </row>
    <row r="78" spans="1:35" s="391" customFormat="1">
      <c r="A78" s="304"/>
      <c r="B78" s="304"/>
      <c r="C78" s="304"/>
      <c r="D78" s="304"/>
      <c r="E78" s="304"/>
      <c r="F78" s="303"/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  <c r="V78" s="304"/>
      <c r="W78" s="304"/>
      <c r="X78" s="304"/>
      <c r="Y78" s="304"/>
      <c r="Z78" s="304"/>
      <c r="AA78" s="304"/>
      <c r="AB78" s="304"/>
      <c r="AC78" s="304"/>
      <c r="AD78" s="304"/>
      <c r="AE78" s="304"/>
      <c r="AF78" s="393"/>
      <c r="AG78" s="393"/>
      <c r="AH78" s="393"/>
      <c r="AI78" s="304"/>
    </row>
    <row r="79" spans="1:35" s="391" customFormat="1">
      <c r="A79" s="304"/>
      <c r="B79" s="304"/>
      <c r="C79" s="304"/>
      <c r="D79" s="304"/>
      <c r="E79" s="304"/>
      <c r="F79" s="303"/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04"/>
      <c r="R79" s="304"/>
      <c r="S79" s="304"/>
      <c r="T79" s="304"/>
      <c r="U79" s="304"/>
      <c r="V79" s="304"/>
      <c r="W79" s="304"/>
      <c r="X79" s="304"/>
      <c r="Y79" s="304"/>
      <c r="Z79" s="304"/>
      <c r="AA79" s="304"/>
      <c r="AB79" s="304"/>
      <c r="AC79" s="304"/>
      <c r="AD79" s="304"/>
      <c r="AE79" s="304"/>
      <c r="AF79" s="393"/>
      <c r="AG79" s="393"/>
      <c r="AH79" s="393"/>
      <c r="AI79" s="304"/>
    </row>
    <row r="80" spans="1:35" s="391" customFormat="1">
      <c r="A80" s="304"/>
      <c r="B80" s="304"/>
      <c r="C80" s="304"/>
      <c r="D80" s="304"/>
      <c r="E80" s="304"/>
      <c r="F80" s="303"/>
      <c r="G80" s="304"/>
      <c r="H80" s="304"/>
      <c r="I80" s="304"/>
      <c r="J80" s="304"/>
      <c r="K80" s="304"/>
      <c r="L80" s="304"/>
      <c r="M80" s="304"/>
      <c r="N80" s="304"/>
      <c r="O80" s="304"/>
      <c r="P80" s="304"/>
      <c r="Q80" s="304"/>
      <c r="R80" s="304"/>
      <c r="S80" s="304"/>
      <c r="T80" s="304"/>
      <c r="U80" s="304"/>
      <c r="V80" s="304"/>
      <c r="W80" s="304"/>
      <c r="X80" s="304"/>
      <c r="Y80" s="304"/>
      <c r="Z80" s="304"/>
      <c r="AA80" s="304"/>
      <c r="AB80" s="304"/>
      <c r="AC80" s="304"/>
      <c r="AD80" s="304"/>
      <c r="AE80" s="304"/>
      <c r="AF80" s="393"/>
      <c r="AG80" s="393"/>
      <c r="AH80" s="393"/>
      <c r="AI80" s="304"/>
    </row>
    <row r="81" spans="1:35" s="391" customFormat="1">
      <c r="A81" s="304"/>
      <c r="B81" s="304"/>
      <c r="C81" s="304"/>
      <c r="D81" s="304"/>
      <c r="E81" s="304"/>
      <c r="F81" s="303"/>
      <c r="G81" s="304"/>
      <c r="H81" s="304"/>
      <c r="I81" s="304"/>
      <c r="J81" s="304"/>
      <c r="K81" s="304"/>
      <c r="L81" s="304"/>
      <c r="M81" s="304"/>
      <c r="N81" s="304"/>
      <c r="O81" s="304"/>
      <c r="P81" s="304"/>
      <c r="Q81" s="304"/>
      <c r="R81" s="304"/>
      <c r="S81" s="304"/>
      <c r="T81" s="304"/>
      <c r="U81" s="304"/>
      <c r="V81" s="304"/>
      <c r="W81" s="304"/>
      <c r="X81" s="304"/>
      <c r="Y81" s="304"/>
      <c r="Z81" s="304"/>
      <c r="AA81" s="304"/>
      <c r="AB81" s="304"/>
      <c r="AC81" s="304"/>
      <c r="AD81" s="304"/>
      <c r="AE81" s="304"/>
      <c r="AF81" s="393"/>
      <c r="AG81" s="393"/>
      <c r="AH81" s="393"/>
      <c r="AI81" s="304"/>
    </row>
    <row r="82" spans="1:35" s="391" customFormat="1">
      <c r="A82" s="304"/>
      <c r="B82" s="304"/>
      <c r="C82" s="304"/>
      <c r="D82" s="304"/>
      <c r="E82" s="304"/>
      <c r="F82" s="303"/>
      <c r="G82" s="304"/>
      <c r="H82" s="304"/>
      <c r="I82" s="304"/>
      <c r="J82" s="304"/>
      <c r="K82" s="304"/>
      <c r="L82" s="304"/>
      <c r="M82" s="304"/>
      <c r="N82" s="304"/>
      <c r="O82" s="304"/>
      <c r="P82" s="304"/>
      <c r="Q82" s="304"/>
      <c r="R82" s="304"/>
      <c r="S82" s="304"/>
      <c r="T82" s="304"/>
      <c r="U82" s="304"/>
      <c r="V82" s="304"/>
      <c r="W82" s="304"/>
      <c r="X82" s="304"/>
      <c r="Y82" s="304"/>
      <c r="Z82" s="304"/>
      <c r="AA82" s="304"/>
      <c r="AB82" s="304"/>
      <c r="AC82" s="304"/>
      <c r="AD82" s="304"/>
      <c r="AE82" s="304"/>
      <c r="AF82" s="393"/>
      <c r="AG82" s="393"/>
      <c r="AH82" s="393"/>
      <c r="AI82" s="304"/>
    </row>
    <row r="83" spans="1:35" s="391" customFormat="1">
      <c r="A83" s="304"/>
      <c r="B83" s="304"/>
      <c r="C83" s="304"/>
      <c r="D83" s="304"/>
      <c r="E83" s="304"/>
      <c r="F83" s="303"/>
      <c r="G83" s="304"/>
      <c r="H83" s="304"/>
      <c r="I83" s="304"/>
      <c r="J83" s="304"/>
      <c r="K83" s="304"/>
      <c r="L83" s="304"/>
      <c r="M83" s="304"/>
      <c r="N83" s="304"/>
      <c r="O83" s="304"/>
      <c r="P83" s="304"/>
      <c r="Q83" s="304"/>
      <c r="R83" s="304"/>
      <c r="S83" s="304"/>
      <c r="T83" s="304"/>
      <c r="U83" s="304"/>
      <c r="V83" s="304"/>
      <c r="W83" s="304"/>
      <c r="X83" s="304"/>
      <c r="Y83" s="304"/>
      <c r="Z83" s="304"/>
      <c r="AA83" s="304"/>
      <c r="AB83" s="304"/>
      <c r="AC83" s="304"/>
      <c r="AD83" s="304"/>
      <c r="AE83" s="304"/>
      <c r="AF83" s="393"/>
      <c r="AG83" s="393"/>
      <c r="AH83" s="393"/>
      <c r="AI83" s="304"/>
    </row>
    <row r="84" spans="1:35" s="391" customFormat="1">
      <c r="A84" s="304"/>
      <c r="B84" s="304"/>
      <c r="C84" s="304"/>
      <c r="D84" s="304"/>
      <c r="E84" s="304"/>
      <c r="F84" s="303"/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304"/>
      <c r="R84" s="304"/>
      <c r="S84" s="304"/>
      <c r="T84" s="304"/>
      <c r="U84" s="304"/>
      <c r="V84" s="304"/>
      <c r="W84" s="304"/>
      <c r="X84" s="304"/>
      <c r="Y84" s="304"/>
      <c r="Z84" s="304"/>
      <c r="AA84" s="304"/>
      <c r="AB84" s="304"/>
      <c r="AC84" s="304"/>
      <c r="AD84" s="304"/>
      <c r="AE84" s="304"/>
      <c r="AF84" s="393"/>
      <c r="AG84" s="393"/>
      <c r="AH84" s="393"/>
      <c r="AI84" s="304"/>
    </row>
    <row r="85" spans="1:35" s="391" customFormat="1">
      <c r="A85" s="304"/>
      <c r="B85" s="304"/>
      <c r="C85" s="304"/>
      <c r="D85" s="304"/>
      <c r="E85" s="304"/>
      <c r="F85" s="303"/>
      <c r="G85" s="304"/>
      <c r="H85" s="304"/>
      <c r="I85" s="304"/>
      <c r="J85" s="304"/>
      <c r="K85" s="304"/>
      <c r="L85" s="304"/>
      <c r="M85" s="304"/>
      <c r="N85" s="304"/>
      <c r="O85" s="304"/>
      <c r="P85" s="304"/>
      <c r="Q85" s="304"/>
      <c r="R85" s="304"/>
      <c r="S85" s="304"/>
      <c r="T85" s="304"/>
      <c r="U85" s="304"/>
      <c r="V85" s="304"/>
      <c r="W85" s="304"/>
      <c r="X85" s="304"/>
      <c r="Y85" s="304"/>
      <c r="Z85" s="304"/>
      <c r="AA85" s="304"/>
      <c r="AB85" s="304"/>
      <c r="AC85" s="304"/>
      <c r="AD85" s="304"/>
      <c r="AE85" s="304"/>
      <c r="AF85" s="393"/>
      <c r="AG85" s="393"/>
      <c r="AH85" s="393"/>
      <c r="AI85" s="304"/>
    </row>
    <row r="86" spans="1:35" s="391" customFormat="1">
      <c r="A86" s="304"/>
      <c r="B86" s="304"/>
      <c r="C86" s="304"/>
      <c r="D86" s="304"/>
      <c r="E86" s="304"/>
      <c r="F86" s="303"/>
      <c r="G86" s="304"/>
      <c r="H86" s="304"/>
      <c r="I86" s="304"/>
      <c r="J86" s="304"/>
      <c r="K86" s="304"/>
      <c r="L86" s="304"/>
      <c r="M86" s="304"/>
      <c r="N86" s="304"/>
      <c r="O86" s="304"/>
      <c r="P86" s="304"/>
      <c r="Q86" s="304"/>
      <c r="R86" s="304"/>
      <c r="S86" s="304"/>
      <c r="T86" s="304"/>
      <c r="U86" s="304"/>
      <c r="V86" s="304"/>
      <c r="W86" s="304"/>
      <c r="X86" s="304"/>
      <c r="Y86" s="304"/>
      <c r="Z86" s="304"/>
      <c r="AA86" s="304"/>
      <c r="AB86" s="304"/>
      <c r="AC86" s="304"/>
      <c r="AD86" s="304"/>
      <c r="AE86" s="304"/>
      <c r="AF86" s="393"/>
      <c r="AG86" s="393"/>
      <c r="AH86" s="393"/>
      <c r="AI86" s="304"/>
    </row>
    <row r="87" spans="1:35" s="391" customFormat="1">
      <c r="A87" s="304"/>
      <c r="B87" s="304"/>
      <c r="C87" s="304"/>
      <c r="D87" s="304"/>
      <c r="E87" s="304"/>
      <c r="F87" s="303"/>
      <c r="G87" s="304"/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04"/>
      <c r="T87" s="304"/>
      <c r="U87" s="304"/>
      <c r="V87" s="304"/>
      <c r="W87" s="304"/>
      <c r="X87" s="304"/>
      <c r="Y87" s="304"/>
      <c r="Z87" s="304"/>
      <c r="AA87" s="304"/>
      <c r="AB87" s="304"/>
      <c r="AC87" s="304"/>
      <c r="AD87" s="304"/>
      <c r="AE87" s="304"/>
      <c r="AF87" s="393"/>
      <c r="AG87" s="393"/>
      <c r="AH87" s="393"/>
      <c r="AI87" s="304"/>
    </row>
    <row r="88" spans="1:35" s="391" customFormat="1">
      <c r="A88" s="304"/>
      <c r="B88" s="304"/>
      <c r="C88" s="304"/>
      <c r="D88" s="304"/>
      <c r="E88" s="304"/>
      <c r="F88" s="303"/>
      <c r="G88" s="304"/>
      <c r="H88" s="304"/>
      <c r="I88" s="304"/>
      <c r="J88" s="304"/>
      <c r="K88" s="304"/>
      <c r="L88" s="304"/>
      <c r="M88" s="304"/>
      <c r="N88" s="304"/>
      <c r="O88" s="304"/>
      <c r="P88" s="304"/>
      <c r="Q88" s="304"/>
      <c r="R88" s="304"/>
      <c r="S88" s="304"/>
      <c r="T88" s="304"/>
      <c r="U88" s="304"/>
      <c r="V88" s="304"/>
      <c r="W88" s="304"/>
      <c r="X88" s="304"/>
      <c r="Y88" s="304"/>
      <c r="Z88" s="304"/>
      <c r="AA88" s="304"/>
      <c r="AB88" s="304"/>
      <c r="AC88" s="304"/>
      <c r="AD88" s="304"/>
      <c r="AE88" s="304"/>
      <c r="AF88" s="393"/>
      <c r="AG88" s="393"/>
      <c r="AH88" s="393"/>
      <c r="AI88" s="304"/>
    </row>
    <row r="89" spans="1:35" s="391" customFormat="1">
      <c r="A89" s="304"/>
      <c r="B89" s="304"/>
      <c r="C89" s="304"/>
      <c r="D89" s="304"/>
      <c r="E89" s="304"/>
      <c r="F89" s="303"/>
      <c r="G89" s="304"/>
      <c r="H89" s="304"/>
      <c r="I89" s="304"/>
      <c r="J89" s="304"/>
      <c r="K89" s="304"/>
      <c r="L89" s="304"/>
      <c r="M89" s="304"/>
      <c r="N89" s="304"/>
      <c r="O89" s="304"/>
      <c r="P89" s="304"/>
      <c r="Q89" s="304"/>
      <c r="R89" s="304"/>
      <c r="S89" s="304"/>
      <c r="T89" s="304"/>
      <c r="U89" s="304"/>
      <c r="V89" s="304"/>
      <c r="W89" s="304"/>
      <c r="X89" s="304"/>
      <c r="Y89" s="304"/>
      <c r="Z89" s="304"/>
      <c r="AA89" s="304"/>
      <c r="AB89" s="304"/>
      <c r="AC89" s="304"/>
      <c r="AD89" s="304"/>
      <c r="AE89" s="304"/>
      <c r="AF89" s="393"/>
      <c r="AG89" s="393"/>
      <c r="AH89" s="393"/>
      <c r="AI89" s="304"/>
    </row>
    <row r="90" spans="1:35" s="391" customFormat="1">
      <c r="A90" s="304"/>
      <c r="B90" s="304"/>
      <c r="C90" s="304"/>
      <c r="D90" s="304"/>
      <c r="E90" s="304"/>
      <c r="F90" s="303"/>
      <c r="G90" s="304"/>
      <c r="H90" s="304"/>
      <c r="I90" s="304"/>
      <c r="J90" s="304"/>
      <c r="K90" s="304"/>
      <c r="L90" s="304"/>
      <c r="M90" s="304"/>
      <c r="N90" s="304"/>
      <c r="O90" s="304"/>
      <c r="P90" s="304"/>
      <c r="Q90" s="304"/>
      <c r="R90" s="304"/>
      <c r="S90" s="304"/>
      <c r="T90" s="304"/>
      <c r="U90" s="304"/>
      <c r="V90" s="304"/>
      <c r="W90" s="304"/>
      <c r="X90" s="304"/>
      <c r="Y90" s="304"/>
      <c r="Z90" s="304"/>
      <c r="AA90" s="304"/>
      <c r="AB90" s="304"/>
      <c r="AC90" s="304"/>
      <c r="AD90" s="304"/>
      <c r="AE90" s="304"/>
      <c r="AF90" s="393"/>
      <c r="AG90" s="393"/>
      <c r="AH90" s="393"/>
      <c r="AI90" s="304"/>
    </row>
    <row r="91" spans="1:35" s="391" customFormat="1">
      <c r="A91" s="304"/>
      <c r="B91" s="304"/>
      <c r="C91" s="304"/>
      <c r="D91" s="304"/>
      <c r="E91" s="304"/>
      <c r="F91" s="303"/>
      <c r="G91" s="304"/>
      <c r="H91" s="304"/>
      <c r="I91" s="304"/>
      <c r="J91" s="304"/>
      <c r="K91" s="304"/>
      <c r="L91" s="304"/>
      <c r="M91" s="304"/>
      <c r="N91" s="304"/>
      <c r="O91" s="304"/>
      <c r="P91" s="304"/>
      <c r="Q91" s="304"/>
      <c r="R91" s="304"/>
      <c r="S91" s="304"/>
      <c r="T91" s="304"/>
      <c r="U91" s="304"/>
      <c r="V91" s="304"/>
      <c r="W91" s="304"/>
      <c r="X91" s="304"/>
      <c r="Y91" s="304"/>
      <c r="Z91" s="304"/>
      <c r="AA91" s="304"/>
      <c r="AB91" s="304"/>
      <c r="AC91" s="304"/>
      <c r="AD91" s="304"/>
      <c r="AE91" s="304"/>
      <c r="AF91" s="393"/>
      <c r="AG91" s="393"/>
      <c r="AH91" s="393"/>
      <c r="AI91" s="304"/>
    </row>
    <row r="92" spans="1:35" s="391" customFormat="1">
      <c r="A92" s="304"/>
      <c r="B92" s="304"/>
      <c r="C92" s="304"/>
      <c r="D92" s="304"/>
      <c r="E92" s="304"/>
      <c r="F92" s="303"/>
      <c r="G92" s="304"/>
      <c r="H92" s="304"/>
      <c r="I92" s="304"/>
      <c r="J92" s="304"/>
      <c r="K92" s="304"/>
      <c r="L92" s="304"/>
      <c r="M92" s="304"/>
      <c r="N92" s="304"/>
      <c r="O92" s="304"/>
      <c r="P92" s="304"/>
      <c r="Q92" s="304"/>
      <c r="R92" s="304"/>
      <c r="S92" s="304"/>
      <c r="T92" s="304"/>
      <c r="U92" s="304"/>
      <c r="V92" s="304"/>
      <c r="W92" s="304"/>
      <c r="X92" s="304"/>
      <c r="Y92" s="304"/>
      <c r="Z92" s="304"/>
      <c r="AA92" s="304"/>
      <c r="AB92" s="304"/>
      <c r="AC92" s="304"/>
      <c r="AD92" s="304"/>
      <c r="AE92" s="304"/>
      <c r="AF92" s="393"/>
      <c r="AG92" s="393"/>
      <c r="AH92" s="393"/>
      <c r="AI92" s="304"/>
    </row>
    <row r="93" spans="1:35" s="391" customFormat="1">
      <c r="A93" s="304"/>
      <c r="B93" s="304"/>
      <c r="C93" s="304"/>
      <c r="D93" s="304"/>
      <c r="E93" s="304"/>
      <c r="F93" s="303"/>
      <c r="G93" s="304"/>
      <c r="H93" s="304"/>
      <c r="I93" s="304"/>
      <c r="J93" s="304"/>
      <c r="K93" s="304"/>
      <c r="L93" s="304"/>
      <c r="M93" s="304"/>
      <c r="N93" s="304"/>
      <c r="O93" s="304"/>
      <c r="P93" s="304"/>
      <c r="Q93" s="304"/>
      <c r="R93" s="304"/>
      <c r="S93" s="304"/>
      <c r="T93" s="304"/>
      <c r="U93" s="304"/>
      <c r="V93" s="304"/>
      <c r="W93" s="304"/>
      <c r="X93" s="304"/>
      <c r="Y93" s="304"/>
      <c r="Z93" s="304"/>
      <c r="AA93" s="304"/>
      <c r="AB93" s="304"/>
      <c r="AC93" s="304"/>
      <c r="AD93" s="304"/>
      <c r="AE93" s="304"/>
      <c r="AF93" s="393"/>
      <c r="AG93" s="393"/>
      <c r="AH93" s="393"/>
      <c r="AI93" s="304"/>
    </row>
    <row r="94" spans="1:35" s="391" customFormat="1">
      <c r="A94" s="304"/>
      <c r="B94" s="304"/>
      <c r="C94" s="304"/>
      <c r="D94" s="304"/>
      <c r="E94" s="304"/>
      <c r="F94" s="303"/>
      <c r="G94" s="304"/>
      <c r="H94" s="304"/>
      <c r="I94" s="304"/>
      <c r="J94" s="304"/>
      <c r="K94" s="304"/>
      <c r="L94" s="304"/>
      <c r="M94" s="304"/>
      <c r="N94" s="304"/>
      <c r="O94" s="304"/>
      <c r="P94" s="304"/>
      <c r="Q94" s="304"/>
      <c r="R94" s="304"/>
      <c r="S94" s="304"/>
      <c r="T94" s="304"/>
      <c r="U94" s="304"/>
      <c r="V94" s="304"/>
      <c r="W94" s="304"/>
      <c r="X94" s="304"/>
      <c r="Y94" s="304"/>
      <c r="Z94" s="304"/>
      <c r="AA94" s="304"/>
      <c r="AB94" s="304"/>
      <c r="AC94" s="304"/>
      <c r="AD94" s="304"/>
      <c r="AE94" s="304"/>
      <c r="AF94" s="393"/>
      <c r="AG94" s="393"/>
      <c r="AH94" s="393"/>
      <c r="AI94" s="304"/>
    </row>
    <row r="95" spans="1:35" s="391" customFormat="1">
      <c r="A95" s="304"/>
      <c r="B95" s="304"/>
      <c r="C95" s="304"/>
      <c r="D95" s="304"/>
      <c r="E95" s="304"/>
      <c r="F95" s="303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93"/>
      <c r="AG95" s="393"/>
      <c r="AH95" s="393"/>
      <c r="AI95" s="304"/>
    </row>
    <row r="96" spans="1:35" s="391" customFormat="1">
      <c r="A96" s="304"/>
      <c r="B96" s="304"/>
      <c r="C96" s="304"/>
      <c r="D96" s="304"/>
      <c r="E96" s="304"/>
      <c r="F96" s="303"/>
      <c r="G96" s="304"/>
      <c r="H96" s="304"/>
      <c r="I96" s="304"/>
      <c r="J96" s="304"/>
      <c r="K96" s="304"/>
      <c r="L96" s="304"/>
      <c r="M96" s="304"/>
      <c r="N96" s="304"/>
      <c r="O96" s="304"/>
      <c r="P96" s="304"/>
      <c r="Q96" s="304"/>
      <c r="R96" s="304"/>
      <c r="S96" s="304"/>
      <c r="T96" s="304"/>
      <c r="U96" s="304"/>
      <c r="V96" s="304"/>
      <c r="W96" s="304"/>
      <c r="X96" s="304"/>
      <c r="Y96" s="304"/>
      <c r="Z96" s="304"/>
      <c r="AA96" s="304"/>
      <c r="AB96" s="304"/>
      <c r="AC96" s="304"/>
      <c r="AD96" s="304"/>
      <c r="AE96" s="304"/>
      <c r="AF96" s="393"/>
      <c r="AG96" s="393"/>
      <c r="AH96" s="393"/>
      <c r="AI96" s="304"/>
    </row>
    <row r="97" spans="1:35" s="391" customFormat="1">
      <c r="A97" s="304"/>
      <c r="B97" s="304"/>
      <c r="C97" s="304"/>
      <c r="D97" s="304"/>
      <c r="E97" s="304"/>
      <c r="F97" s="303"/>
      <c r="G97" s="304"/>
      <c r="H97" s="304"/>
      <c r="I97" s="304"/>
      <c r="J97" s="304"/>
      <c r="K97" s="304"/>
      <c r="L97" s="304"/>
      <c r="M97" s="304"/>
      <c r="N97" s="304"/>
      <c r="O97" s="304"/>
      <c r="P97" s="304"/>
      <c r="Q97" s="304"/>
      <c r="R97" s="304"/>
      <c r="S97" s="304"/>
      <c r="T97" s="304"/>
      <c r="U97" s="304"/>
      <c r="V97" s="304"/>
      <c r="W97" s="304"/>
      <c r="X97" s="304"/>
      <c r="Y97" s="304"/>
      <c r="Z97" s="304"/>
      <c r="AA97" s="304"/>
      <c r="AB97" s="304"/>
      <c r="AC97" s="304"/>
      <c r="AD97" s="304"/>
      <c r="AE97" s="304"/>
      <c r="AF97" s="393"/>
      <c r="AG97" s="393"/>
      <c r="AH97" s="393"/>
      <c r="AI97" s="304"/>
    </row>
    <row r="98" spans="1:35" s="391" customFormat="1">
      <c r="A98" s="304"/>
      <c r="B98" s="304"/>
      <c r="C98" s="304"/>
      <c r="D98" s="304"/>
      <c r="E98" s="304"/>
      <c r="F98" s="303"/>
      <c r="G98" s="304"/>
      <c r="H98" s="304"/>
      <c r="I98" s="304"/>
      <c r="J98" s="304"/>
      <c r="K98" s="304"/>
      <c r="L98" s="304"/>
      <c r="M98" s="304"/>
      <c r="N98" s="304"/>
      <c r="O98" s="304"/>
      <c r="P98" s="304"/>
      <c r="Q98" s="304"/>
      <c r="R98" s="304"/>
      <c r="S98" s="304"/>
      <c r="T98" s="304"/>
      <c r="U98" s="304"/>
      <c r="V98" s="304"/>
      <c r="W98" s="304"/>
      <c r="X98" s="304"/>
      <c r="Y98" s="304"/>
      <c r="Z98" s="304"/>
      <c r="AA98" s="304"/>
      <c r="AB98" s="304"/>
      <c r="AC98" s="304"/>
      <c r="AD98" s="304"/>
      <c r="AE98" s="304"/>
      <c r="AF98" s="393"/>
      <c r="AG98" s="393"/>
      <c r="AH98" s="393"/>
      <c r="AI98" s="304"/>
    </row>
    <row r="99" spans="1:35" s="391" customFormat="1">
      <c r="A99" s="304"/>
      <c r="B99" s="304"/>
      <c r="C99" s="304"/>
      <c r="D99" s="304"/>
      <c r="E99" s="304"/>
      <c r="F99" s="303"/>
      <c r="G99" s="304"/>
      <c r="H99" s="304"/>
      <c r="I99" s="304"/>
      <c r="J99" s="304"/>
      <c r="K99" s="304"/>
      <c r="L99" s="304"/>
      <c r="M99" s="304"/>
      <c r="N99" s="304"/>
      <c r="O99" s="304"/>
      <c r="P99" s="304"/>
      <c r="Q99" s="304"/>
      <c r="R99" s="304"/>
      <c r="S99" s="304"/>
      <c r="T99" s="304"/>
      <c r="U99" s="304"/>
      <c r="V99" s="304"/>
      <c r="W99" s="304"/>
      <c r="X99" s="304"/>
      <c r="Y99" s="304"/>
      <c r="Z99" s="304"/>
      <c r="AA99" s="304"/>
      <c r="AB99" s="304"/>
      <c r="AC99" s="304"/>
      <c r="AD99" s="304"/>
      <c r="AE99" s="304"/>
      <c r="AF99" s="393"/>
      <c r="AG99" s="393"/>
      <c r="AH99" s="393"/>
      <c r="AI99" s="304"/>
    </row>
    <row r="100" spans="1:35" s="391" customFormat="1">
      <c r="A100" s="304"/>
      <c r="B100" s="304"/>
      <c r="C100" s="304"/>
      <c r="D100" s="304"/>
      <c r="E100" s="304"/>
      <c r="F100" s="303"/>
      <c r="G100" s="304"/>
      <c r="H100" s="304"/>
      <c r="I100" s="304"/>
      <c r="J100" s="304"/>
      <c r="K100" s="304"/>
      <c r="L100" s="304"/>
      <c r="M100" s="304"/>
      <c r="N100" s="304"/>
      <c r="O100" s="304"/>
      <c r="P100" s="304"/>
      <c r="Q100" s="304"/>
      <c r="R100" s="304"/>
      <c r="S100" s="304"/>
      <c r="T100" s="304"/>
      <c r="U100" s="304"/>
      <c r="V100" s="304"/>
      <c r="W100" s="304"/>
      <c r="X100" s="304"/>
      <c r="Y100" s="304"/>
      <c r="Z100" s="304"/>
      <c r="AA100" s="304"/>
      <c r="AB100" s="304"/>
      <c r="AC100" s="304"/>
      <c r="AD100" s="304"/>
      <c r="AE100" s="304"/>
      <c r="AF100" s="393"/>
      <c r="AG100" s="393"/>
      <c r="AH100" s="393"/>
      <c r="AI100" s="304"/>
    </row>
    <row r="101" spans="1:35" s="391" customFormat="1">
      <c r="A101" s="304"/>
      <c r="B101" s="304"/>
      <c r="C101" s="304"/>
      <c r="D101" s="304"/>
      <c r="E101" s="304"/>
      <c r="F101" s="303"/>
      <c r="G101" s="304"/>
      <c r="H101" s="304"/>
      <c r="I101" s="304"/>
      <c r="J101" s="304"/>
      <c r="K101" s="304"/>
      <c r="L101" s="304"/>
      <c r="M101" s="304"/>
      <c r="N101" s="304"/>
      <c r="O101" s="304"/>
      <c r="P101" s="304"/>
      <c r="Q101" s="304"/>
      <c r="R101" s="304"/>
      <c r="S101" s="304"/>
      <c r="T101" s="304"/>
      <c r="U101" s="304"/>
      <c r="V101" s="304"/>
      <c r="W101" s="304"/>
      <c r="X101" s="304"/>
      <c r="Y101" s="304"/>
      <c r="Z101" s="304"/>
      <c r="AA101" s="304"/>
      <c r="AB101" s="304"/>
      <c r="AC101" s="304"/>
      <c r="AD101" s="304"/>
      <c r="AE101" s="304"/>
      <c r="AF101" s="393"/>
      <c r="AG101" s="393"/>
      <c r="AH101" s="393"/>
      <c r="AI101" s="304"/>
    </row>
    <row r="102" spans="1:35" s="391" customFormat="1">
      <c r="A102" s="304"/>
      <c r="B102" s="304"/>
      <c r="C102" s="304"/>
      <c r="D102" s="304"/>
      <c r="E102" s="304"/>
      <c r="F102" s="303"/>
      <c r="G102" s="304"/>
      <c r="H102" s="304"/>
      <c r="I102" s="304"/>
      <c r="J102" s="304"/>
      <c r="K102" s="304"/>
      <c r="L102" s="304"/>
      <c r="M102" s="304"/>
      <c r="N102" s="304"/>
      <c r="O102" s="304"/>
      <c r="P102" s="304"/>
      <c r="Q102" s="304"/>
      <c r="R102" s="304"/>
      <c r="S102" s="304"/>
      <c r="T102" s="304"/>
      <c r="U102" s="304"/>
      <c r="V102" s="304"/>
      <c r="W102" s="304"/>
      <c r="X102" s="304"/>
      <c r="Y102" s="304"/>
      <c r="Z102" s="304"/>
      <c r="AA102" s="304"/>
      <c r="AB102" s="304"/>
      <c r="AC102" s="304"/>
      <c r="AD102" s="304"/>
      <c r="AE102" s="304"/>
      <c r="AF102" s="393"/>
      <c r="AG102" s="393"/>
      <c r="AH102" s="393"/>
      <c r="AI102" s="304"/>
    </row>
    <row r="103" spans="1:35" s="391" customFormat="1">
      <c r="A103" s="304"/>
      <c r="B103" s="304"/>
      <c r="C103" s="304"/>
      <c r="D103" s="304"/>
      <c r="E103" s="304"/>
      <c r="F103" s="303"/>
      <c r="G103" s="304"/>
      <c r="H103" s="304"/>
      <c r="I103" s="304"/>
      <c r="J103" s="304"/>
      <c r="K103" s="304"/>
      <c r="L103" s="304"/>
      <c r="M103" s="304"/>
      <c r="N103" s="304"/>
      <c r="O103" s="304"/>
      <c r="P103" s="304"/>
      <c r="Q103" s="304"/>
      <c r="R103" s="304"/>
      <c r="S103" s="304"/>
      <c r="T103" s="304"/>
      <c r="U103" s="304"/>
      <c r="V103" s="304"/>
      <c r="W103" s="304"/>
      <c r="X103" s="304"/>
      <c r="Y103" s="304"/>
      <c r="Z103" s="304"/>
      <c r="AA103" s="304"/>
      <c r="AB103" s="304"/>
      <c r="AC103" s="304"/>
      <c r="AD103" s="304"/>
      <c r="AE103" s="304"/>
      <c r="AF103" s="393"/>
      <c r="AG103" s="393"/>
      <c r="AH103" s="393"/>
      <c r="AI103" s="304"/>
    </row>
    <row r="104" spans="1:35" s="391" customFormat="1">
      <c r="A104" s="304"/>
      <c r="B104" s="304"/>
      <c r="C104" s="304"/>
      <c r="D104" s="304"/>
      <c r="E104" s="304"/>
      <c r="F104" s="303"/>
      <c r="G104" s="304"/>
      <c r="H104" s="304"/>
      <c r="I104" s="304"/>
      <c r="J104" s="304"/>
      <c r="K104" s="304"/>
      <c r="L104" s="304"/>
      <c r="M104" s="304"/>
      <c r="N104" s="304"/>
      <c r="O104" s="304"/>
      <c r="P104" s="304"/>
      <c r="Q104" s="304"/>
      <c r="R104" s="304"/>
      <c r="S104" s="304"/>
      <c r="T104" s="304"/>
      <c r="U104" s="304"/>
      <c r="V104" s="304"/>
      <c r="W104" s="304"/>
      <c r="X104" s="304"/>
      <c r="Y104" s="304"/>
      <c r="Z104" s="304"/>
      <c r="AA104" s="304"/>
      <c r="AB104" s="304"/>
      <c r="AC104" s="304"/>
      <c r="AD104" s="304"/>
      <c r="AE104" s="304"/>
      <c r="AF104" s="393"/>
      <c r="AG104" s="393"/>
      <c r="AH104" s="393"/>
      <c r="AI104" s="304"/>
    </row>
    <row r="105" spans="1:35" s="391" customFormat="1">
      <c r="A105" s="304"/>
      <c r="B105" s="304"/>
      <c r="C105" s="304"/>
      <c r="D105" s="304"/>
      <c r="E105" s="304"/>
      <c r="F105" s="303"/>
      <c r="G105" s="304"/>
      <c r="H105" s="304"/>
      <c r="I105" s="304"/>
      <c r="J105" s="304"/>
      <c r="K105" s="304"/>
      <c r="L105" s="304"/>
      <c r="M105" s="304"/>
      <c r="N105" s="304"/>
      <c r="O105" s="304"/>
      <c r="P105" s="304"/>
      <c r="Q105" s="304"/>
      <c r="R105" s="304"/>
      <c r="S105" s="304"/>
      <c r="T105" s="304"/>
      <c r="U105" s="304"/>
      <c r="V105" s="304"/>
      <c r="W105" s="304"/>
      <c r="X105" s="304"/>
      <c r="Y105" s="304"/>
      <c r="Z105" s="304"/>
      <c r="AA105" s="304"/>
      <c r="AB105" s="304"/>
      <c r="AC105" s="304"/>
      <c r="AD105" s="304"/>
      <c r="AE105" s="304"/>
      <c r="AF105" s="393"/>
      <c r="AG105" s="393"/>
      <c r="AH105" s="393"/>
      <c r="AI105" s="304"/>
    </row>
    <row r="106" spans="1:35" s="391" customFormat="1">
      <c r="A106" s="304"/>
      <c r="B106" s="304"/>
      <c r="C106" s="304"/>
      <c r="D106" s="304"/>
      <c r="E106" s="304"/>
      <c r="F106" s="303"/>
      <c r="G106" s="304"/>
      <c r="H106" s="304"/>
      <c r="I106" s="304"/>
      <c r="J106" s="304"/>
      <c r="K106" s="304"/>
      <c r="L106" s="304"/>
      <c r="M106" s="304"/>
      <c r="N106" s="304"/>
      <c r="O106" s="304"/>
      <c r="P106" s="304"/>
      <c r="Q106" s="304"/>
      <c r="R106" s="304"/>
      <c r="S106" s="304"/>
      <c r="T106" s="304"/>
      <c r="U106" s="304"/>
      <c r="V106" s="304"/>
      <c r="W106" s="304"/>
      <c r="X106" s="304"/>
      <c r="Y106" s="304"/>
      <c r="Z106" s="304"/>
      <c r="AA106" s="304"/>
      <c r="AB106" s="304"/>
      <c r="AC106" s="304"/>
      <c r="AD106" s="304"/>
      <c r="AE106" s="304"/>
      <c r="AF106" s="393"/>
      <c r="AG106" s="393"/>
      <c r="AH106" s="393"/>
      <c r="AI106" s="304"/>
    </row>
    <row r="107" spans="1:35" s="391" customFormat="1">
      <c r="A107" s="304"/>
      <c r="B107" s="304"/>
      <c r="C107" s="304"/>
      <c r="D107" s="304"/>
      <c r="E107" s="304"/>
      <c r="F107" s="303"/>
      <c r="G107" s="304"/>
      <c r="H107" s="304"/>
      <c r="I107" s="304"/>
      <c r="J107" s="304"/>
      <c r="K107" s="304"/>
      <c r="L107" s="304"/>
      <c r="M107" s="304"/>
      <c r="N107" s="304"/>
      <c r="O107" s="304"/>
      <c r="P107" s="304"/>
      <c r="Q107" s="304"/>
      <c r="R107" s="304"/>
      <c r="S107" s="304"/>
      <c r="T107" s="304"/>
      <c r="U107" s="304"/>
      <c r="V107" s="304"/>
      <c r="W107" s="304"/>
      <c r="X107" s="304"/>
      <c r="Y107" s="304"/>
      <c r="Z107" s="304"/>
      <c r="AA107" s="304"/>
      <c r="AB107" s="304"/>
      <c r="AC107" s="304"/>
      <c r="AD107" s="304"/>
      <c r="AE107" s="304"/>
      <c r="AF107" s="393"/>
      <c r="AG107" s="393"/>
      <c r="AH107" s="393"/>
      <c r="AI107" s="304"/>
    </row>
    <row r="108" spans="1:35" s="391" customFormat="1">
      <c r="A108" s="304"/>
      <c r="B108" s="304"/>
      <c r="C108" s="304"/>
      <c r="D108" s="304"/>
      <c r="E108" s="304"/>
      <c r="F108" s="303"/>
      <c r="G108" s="304"/>
      <c r="H108" s="304"/>
      <c r="I108" s="304"/>
      <c r="J108" s="304"/>
      <c r="K108" s="304"/>
      <c r="L108" s="304"/>
      <c r="M108" s="304"/>
      <c r="N108" s="304"/>
      <c r="O108" s="304"/>
      <c r="P108" s="304"/>
      <c r="Q108" s="304"/>
      <c r="R108" s="304"/>
      <c r="S108" s="304"/>
      <c r="T108" s="304"/>
      <c r="U108" s="304"/>
      <c r="V108" s="304"/>
      <c r="W108" s="304"/>
      <c r="X108" s="304"/>
      <c r="Y108" s="304"/>
      <c r="Z108" s="304"/>
      <c r="AA108" s="304"/>
      <c r="AB108" s="304"/>
      <c r="AC108" s="304"/>
      <c r="AD108" s="304"/>
      <c r="AE108" s="304"/>
      <c r="AF108" s="393"/>
      <c r="AG108" s="393"/>
      <c r="AH108" s="393"/>
      <c r="AI108" s="304"/>
    </row>
    <row r="109" spans="1:35" s="391" customFormat="1">
      <c r="A109" s="304"/>
      <c r="B109" s="304"/>
      <c r="C109" s="304"/>
      <c r="D109" s="304"/>
      <c r="E109" s="304"/>
      <c r="F109" s="303"/>
      <c r="G109" s="304"/>
      <c r="H109" s="304"/>
      <c r="I109" s="304"/>
      <c r="J109" s="304"/>
      <c r="K109" s="304"/>
      <c r="L109" s="304"/>
      <c r="M109" s="304"/>
      <c r="N109" s="304"/>
      <c r="O109" s="304"/>
      <c r="P109" s="304"/>
      <c r="Q109" s="304"/>
      <c r="R109" s="304"/>
      <c r="S109" s="304"/>
      <c r="T109" s="304"/>
      <c r="U109" s="304"/>
      <c r="V109" s="304"/>
      <c r="W109" s="304"/>
      <c r="X109" s="304"/>
      <c r="Y109" s="304"/>
      <c r="Z109" s="304"/>
      <c r="AA109" s="304"/>
      <c r="AB109" s="304"/>
      <c r="AC109" s="304"/>
      <c r="AD109" s="304"/>
      <c r="AE109" s="304"/>
      <c r="AF109" s="393"/>
      <c r="AG109" s="393"/>
      <c r="AH109" s="393"/>
      <c r="AI109" s="304"/>
    </row>
    <row r="110" spans="1:35" s="391" customFormat="1">
      <c r="A110" s="304"/>
      <c r="B110" s="304"/>
      <c r="C110" s="304"/>
      <c r="D110" s="304"/>
      <c r="E110" s="304"/>
      <c r="F110" s="303"/>
      <c r="G110" s="304"/>
      <c r="H110" s="304"/>
      <c r="I110" s="304"/>
      <c r="J110" s="304"/>
      <c r="K110" s="304"/>
      <c r="L110" s="304"/>
      <c r="M110" s="304"/>
      <c r="N110" s="304"/>
      <c r="O110" s="304"/>
      <c r="P110" s="304"/>
      <c r="Q110" s="304"/>
      <c r="R110" s="304"/>
      <c r="S110" s="304"/>
      <c r="T110" s="304"/>
      <c r="U110" s="304"/>
      <c r="V110" s="304"/>
      <c r="W110" s="304"/>
      <c r="X110" s="304"/>
      <c r="Y110" s="304"/>
      <c r="Z110" s="304"/>
      <c r="AA110" s="304"/>
      <c r="AB110" s="304"/>
      <c r="AC110" s="304"/>
      <c r="AD110" s="304"/>
      <c r="AE110" s="304"/>
      <c r="AF110" s="393"/>
      <c r="AG110" s="393"/>
      <c r="AH110" s="393"/>
      <c r="AI110" s="304"/>
    </row>
    <row r="111" spans="1:35" s="391" customFormat="1">
      <c r="A111" s="304"/>
      <c r="B111" s="304"/>
      <c r="C111" s="304"/>
      <c r="D111" s="304"/>
      <c r="E111" s="304"/>
      <c r="F111" s="303"/>
      <c r="G111" s="304"/>
      <c r="H111" s="304"/>
      <c r="I111" s="304"/>
      <c r="J111" s="304"/>
      <c r="K111" s="304"/>
      <c r="L111" s="304"/>
      <c r="M111" s="304"/>
      <c r="N111" s="304"/>
      <c r="O111" s="304"/>
      <c r="P111" s="304"/>
      <c r="Q111" s="304"/>
      <c r="R111" s="304"/>
      <c r="S111" s="304"/>
      <c r="T111" s="304"/>
      <c r="U111" s="304"/>
      <c r="V111" s="304"/>
      <c r="W111" s="304"/>
      <c r="X111" s="304"/>
      <c r="Y111" s="304"/>
      <c r="Z111" s="304"/>
      <c r="AA111" s="304"/>
      <c r="AB111" s="304"/>
      <c r="AC111" s="304"/>
      <c r="AD111" s="304"/>
      <c r="AE111" s="304"/>
      <c r="AF111" s="393"/>
      <c r="AG111" s="393"/>
      <c r="AH111" s="393"/>
      <c r="AI111" s="304"/>
    </row>
    <row r="112" spans="1:35" s="391" customFormat="1">
      <c r="A112" s="304"/>
      <c r="B112" s="304"/>
      <c r="C112" s="304"/>
      <c r="D112" s="304"/>
      <c r="E112" s="304"/>
      <c r="F112" s="303"/>
      <c r="G112" s="304"/>
      <c r="H112" s="304"/>
      <c r="I112" s="304"/>
      <c r="J112" s="304"/>
      <c r="K112" s="304"/>
      <c r="L112" s="304"/>
      <c r="M112" s="304"/>
      <c r="N112" s="304"/>
      <c r="O112" s="304"/>
      <c r="P112" s="304"/>
      <c r="Q112" s="304"/>
      <c r="R112" s="304"/>
      <c r="S112" s="304"/>
      <c r="T112" s="304"/>
      <c r="U112" s="304"/>
      <c r="V112" s="304"/>
      <c r="W112" s="304"/>
      <c r="X112" s="304"/>
      <c r="Y112" s="304"/>
      <c r="Z112" s="304"/>
      <c r="AA112" s="304"/>
      <c r="AB112" s="304"/>
      <c r="AC112" s="304"/>
      <c r="AD112" s="304"/>
      <c r="AE112" s="304"/>
      <c r="AF112" s="393"/>
      <c r="AG112" s="393"/>
      <c r="AH112" s="393"/>
      <c r="AI112" s="304"/>
    </row>
    <row r="113" spans="1:35" s="391" customFormat="1">
      <c r="A113" s="304"/>
      <c r="B113" s="304"/>
      <c r="C113" s="304"/>
      <c r="D113" s="304"/>
      <c r="E113" s="304"/>
      <c r="F113" s="303"/>
      <c r="G113" s="304"/>
      <c r="H113" s="304"/>
      <c r="I113" s="304"/>
      <c r="J113" s="304"/>
      <c r="K113" s="304"/>
      <c r="L113" s="304"/>
      <c r="M113" s="304"/>
      <c r="N113" s="304"/>
      <c r="O113" s="304"/>
      <c r="P113" s="304"/>
      <c r="Q113" s="304"/>
      <c r="R113" s="304"/>
      <c r="S113" s="304"/>
      <c r="T113" s="304"/>
      <c r="U113" s="304"/>
      <c r="V113" s="304"/>
      <c r="W113" s="304"/>
      <c r="X113" s="304"/>
      <c r="Y113" s="304"/>
      <c r="Z113" s="304"/>
      <c r="AA113" s="304"/>
      <c r="AB113" s="304"/>
      <c r="AC113" s="304"/>
      <c r="AD113" s="304"/>
      <c r="AE113" s="304"/>
      <c r="AF113" s="393"/>
      <c r="AG113" s="393"/>
      <c r="AH113" s="393"/>
      <c r="AI113" s="304"/>
    </row>
    <row r="114" spans="1:35" s="391" customFormat="1">
      <c r="A114" s="304"/>
      <c r="B114" s="304"/>
      <c r="C114" s="304"/>
      <c r="D114" s="304"/>
      <c r="E114" s="304"/>
      <c r="F114" s="303"/>
      <c r="G114" s="304"/>
      <c r="H114" s="304"/>
      <c r="I114" s="304"/>
      <c r="J114" s="304"/>
      <c r="K114" s="304"/>
      <c r="L114" s="304"/>
      <c r="M114" s="304"/>
      <c r="N114" s="304"/>
      <c r="O114" s="304"/>
      <c r="P114" s="304"/>
      <c r="Q114" s="304"/>
      <c r="R114" s="304"/>
      <c r="S114" s="304"/>
      <c r="T114" s="304"/>
      <c r="U114" s="304"/>
      <c r="V114" s="304"/>
      <c r="W114" s="304"/>
      <c r="X114" s="304"/>
      <c r="Y114" s="304"/>
      <c r="Z114" s="304"/>
      <c r="AA114" s="304"/>
      <c r="AB114" s="304"/>
      <c r="AC114" s="304"/>
      <c r="AD114" s="304"/>
      <c r="AE114" s="304"/>
      <c r="AF114" s="393"/>
      <c r="AG114" s="393"/>
      <c r="AH114" s="393"/>
      <c r="AI114" s="304"/>
    </row>
    <row r="115" spans="1:35" s="391" customFormat="1">
      <c r="A115" s="304"/>
      <c r="B115" s="304"/>
      <c r="C115" s="304"/>
      <c r="D115" s="304"/>
      <c r="E115" s="304"/>
      <c r="F115" s="303"/>
      <c r="G115" s="304"/>
      <c r="H115" s="304"/>
      <c r="I115" s="304"/>
      <c r="J115" s="304"/>
      <c r="K115" s="304"/>
      <c r="L115" s="304"/>
      <c r="M115" s="304"/>
      <c r="N115" s="304"/>
      <c r="O115" s="304"/>
      <c r="P115" s="304"/>
      <c r="Q115" s="304"/>
      <c r="R115" s="304"/>
      <c r="S115" s="304"/>
      <c r="T115" s="304"/>
      <c r="U115" s="304"/>
      <c r="V115" s="304"/>
      <c r="W115" s="304"/>
      <c r="X115" s="304"/>
      <c r="Y115" s="304"/>
      <c r="Z115" s="304"/>
      <c r="AA115" s="304"/>
      <c r="AB115" s="304"/>
      <c r="AC115" s="304"/>
      <c r="AD115" s="304"/>
      <c r="AE115" s="304"/>
      <c r="AF115" s="393"/>
      <c r="AG115" s="393"/>
      <c r="AH115" s="393"/>
      <c r="AI115" s="304"/>
    </row>
    <row r="116" spans="1:35" s="391" customFormat="1">
      <c r="A116" s="304"/>
      <c r="B116" s="304"/>
      <c r="C116" s="304"/>
      <c r="D116" s="304"/>
      <c r="E116" s="304"/>
      <c r="F116" s="303"/>
      <c r="G116" s="304"/>
      <c r="H116" s="304"/>
      <c r="I116" s="304"/>
      <c r="J116" s="304"/>
      <c r="K116" s="304"/>
      <c r="L116" s="304"/>
      <c r="M116" s="304"/>
      <c r="N116" s="304"/>
      <c r="O116" s="304"/>
      <c r="P116" s="304"/>
      <c r="Q116" s="304"/>
      <c r="R116" s="304"/>
      <c r="S116" s="304"/>
      <c r="T116" s="304"/>
      <c r="U116" s="304"/>
      <c r="V116" s="304"/>
      <c r="W116" s="304"/>
      <c r="X116" s="304"/>
      <c r="Y116" s="304"/>
      <c r="Z116" s="304"/>
      <c r="AA116" s="304"/>
      <c r="AB116" s="304"/>
      <c r="AC116" s="304"/>
      <c r="AD116" s="304"/>
      <c r="AE116" s="304"/>
      <c r="AF116" s="393"/>
      <c r="AG116" s="393"/>
      <c r="AH116" s="393"/>
      <c r="AI116" s="304"/>
    </row>
  </sheetData>
  <mergeCells count="36">
    <mergeCell ref="AB3:AB4"/>
    <mergeCell ref="AC3:AC4"/>
    <mergeCell ref="AD3:AD4"/>
    <mergeCell ref="AE3:AE4"/>
    <mergeCell ref="AF3:AF4"/>
    <mergeCell ref="A5:AI5"/>
    <mergeCell ref="A48:B48"/>
    <mergeCell ref="C48:E48"/>
    <mergeCell ref="F48:K48"/>
    <mergeCell ref="AD48:AG48"/>
    <mergeCell ref="AG3:AG4"/>
    <mergeCell ref="A1:AI1"/>
    <mergeCell ref="A2:B2"/>
    <mergeCell ref="C2:E2"/>
    <mergeCell ref="AE2:AI2"/>
    <mergeCell ref="A3:A4"/>
    <mergeCell ref="B3:B4"/>
    <mergeCell ref="C3:C4"/>
    <mergeCell ref="D3:D4"/>
    <mergeCell ref="E3:E4"/>
    <mergeCell ref="F3:F4"/>
    <mergeCell ref="S3:V3"/>
    <mergeCell ref="W3:X3"/>
    <mergeCell ref="AH3:AH4"/>
    <mergeCell ref="AI3:AI4"/>
    <mergeCell ref="AA3:AA4"/>
    <mergeCell ref="Y3:Y4"/>
    <mergeCell ref="Z3:Z4"/>
    <mergeCell ref="G3:G4"/>
    <mergeCell ref="H3:K3"/>
    <mergeCell ref="N3:N4"/>
    <mergeCell ref="O3:O4"/>
    <mergeCell ref="P3:P4"/>
    <mergeCell ref="Q3:Q4"/>
    <mergeCell ref="R3:R4"/>
    <mergeCell ref="L3:M3"/>
  </mergeCells>
  <printOptions horizontalCentered="1"/>
  <pageMargins left="0.19685039370078741" right="0.19685039370078741" top="0.39370078740157483" bottom="0.19685039370078741" header="0.19685039370078741" footer="0.19685039370078741"/>
  <pageSetup paperSize="9" scale="8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AP53"/>
  <sheetViews>
    <sheetView view="pageBreakPreview" topLeftCell="A19" zoomScale="120" zoomScaleNormal="95" zoomScaleSheetLayoutView="120" workbookViewId="0">
      <selection activeCell="B30" sqref="B30"/>
    </sheetView>
  </sheetViews>
  <sheetFormatPr defaultRowHeight="12.75"/>
  <cols>
    <col min="1" max="1" width="3" style="301" customWidth="1"/>
    <col min="2" max="2" width="25.140625" style="301" customWidth="1"/>
    <col min="3" max="3" width="4.5703125" style="302" customWidth="1"/>
    <col min="4" max="4" width="4.85546875" style="301" customWidth="1"/>
    <col min="5" max="5" width="10.7109375" style="301" customWidth="1"/>
    <col min="6" max="6" width="9.140625" style="302" customWidth="1"/>
    <col min="7" max="7" width="11.140625" style="301" customWidth="1"/>
    <col min="8" max="11" width="2.7109375" style="301" customWidth="1"/>
    <col min="12" max="12" width="3.5703125" style="301" customWidth="1"/>
    <col min="13" max="13" width="3.140625" style="301" customWidth="1"/>
    <col min="14" max="14" width="4.140625" style="299" customWidth="1"/>
    <col min="15" max="16" width="4.5703125" style="301" customWidth="1"/>
    <col min="17" max="17" width="5.28515625" style="301" customWidth="1"/>
    <col min="18" max="18" width="3.28515625" style="301" customWidth="1"/>
    <col min="19" max="19" width="5.42578125" style="301" customWidth="1"/>
    <col min="20" max="23" width="2.7109375" style="301" customWidth="1"/>
    <col min="24" max="24" width="3.5703125" style="301" customWidth="1"/>
    <col min="25" max="25" width="3.85546875" style="301" customWidth="1"/>
    <col min="26" max="26" width="4.140625" style="299" customWidth="1"/>
    <col min="27" max="28" width="4.5703125" style="301" customWidth="1"/>
    <col min="29" max="29" width="5.28515625" style="301" customWidth="1"/>
    <col min="30" max="30" width="3.85546875" style="301" customWidth="1"/>
    <col min="31" max="31" width="5.28515625" style="301" customWidth="1"/>
    <col min="32" max="32" width="5.42578125" style="301" customWidth="1"/>
    <col min="33" max="34" width="3.7109375" style="305" customWidth="1"/>
    <col min="35" max="35" width="4.140625" style="305" customWidth="1"/>
    <col min="36" max="36" width="5.28515625" style="301" customWidth="1"/>
    <col min="37" max="38" width="1.42578125" style="306" customWidth="1"/>
    <col min="39" max="42" width="4.5703125" style="306" customWidth="1"/>
    <col min="43" max="44" width="5.85546875" style="306" customWidth="1"/>
    <col min="45" max="256" width="9.140625" style="306"/>
    <col min="257" max="257" width="3" style="306" customWidth="1"/>
    <col min="258" max="258" width="25.140625" style="306" customWidth="1"/>
    <col min="259" max="259" width="4.5703125" style="306" customWidth="1"/>
    <col min="260" max="260" width="4.85546875" style="306" customWidth="1"/>
    <col min="261" max="261" width="10.7109375" style="306" customWidth="1"/>
    <col min="262" max="262" width="9.140625" style="306" customWidth="1"/>
    <col min="263" max="263" width="10.7109375" style="306" customWidth="1"/>
    <col min="264" max="267" width="2.7109375" style="306" customWidth="1"/>
    <col min="268" max="269" width="3.140625" style="306" customWidth="1"/>
    <col min="270" max="270" width="4.140625" style="306" customWidth="1"/>
    <col min="271" max="272" width="4.5703125" style="306" customWidth="1"/>
    <col min="273" max="273" width="5.28515625" style="306" customWidth="1"/>
    <col min="274" max="274" width="3.28515625" style="306" customWidth="1"/>
    <col min="275" max="275" width="5.42578125" style="306" customWidth="1"/>
    <col min="276" max="279" width="2.7109375" style="306" customWidth="1"/>
    <col min="280" max="280" width="3.5703125" style="306" customWidth="1"/>
    <col min="281" max="281" width="3.85546875" style="306" customWidth="1"/>
    <col min="282" max="282" width="4.140625" style="306" customWidth="1"/>
    <col min="283" max="284" width="4.5703125" style="306" customWidth="1"/>
    <col min="285" max="285" width="5.28515625" style="306" customWidth="1"/>
    <col min="286" max="286" width="3.85546875" style="306" customWidth="1"/>
    <col min="287" max="287" width="5.28515625" style="306" customWidth="1"/>
    <col min="288" max="288" width="5.42578125" style="306" customWidth="1"/>
    <col min="289" max="290" width="3.7109375" style="306" customWidth="1"/>
    <col min="291" max="291" width="4.140625" style="306" customWidth="1"/>
    <col min="292" max="292" width="5.28515625" style="306" customWidth="1"/>
    <col min="293" max="294" width="1.42578125" style="306" customWidth="1"/>
    <col min="295" max="298" width="4.5703125" style="306" customWidth="1"/>
    <col min="299" max="300" width="5.85546875" style="306" customWidth="1"/>
    <col min="301" max="512" width="9.140625" style="306"/>
    <col min="513" max="513" width="3" style="306" customWidth="1"/>
    <col min="514" max="514" width="25.140625" style="306" customWidth="1"/>
    <col min="515" max="515" width="4.5703125" style="306" customWidth="1"/>
    <col min="516" max="516" width="4.85546875" style="306" customWidth="1"/>
    <col min="517" max="517" width="10.7109375" style="306" customWidth="1"/>
    <col min="518" max="518" width="9.140625" style="306" customWidth="1"/>
    <col min="519" max="519" width="10.7109375" style="306" customWidth="1"/>
    <col min="520" max="523" width="2.7109375" style="306" customWidth="1"/>
    <col min="524" max="525" width="3.140625" style="306" customWidth="1"/>
    <col min="526" max="526" width="4.140625" style="306" customWidth="1"/>
    <col min="527" max="528" width="4.5703125" style="306" customWidth="1"/>
    <col min="529" max="529" width="5.28515625" style="306" customWidth="1"/>
    <col min="530" max="530" width="3.28515625" style="306" customWidth="1"/>
    <col min="531" max="531" width="5.42578125" style="306" customWidth="1"/>
    <col min="532" max="535" width="2.7109375" style="306" customWidth="1"/>
    <col min="536" max="536" width="3.5703125" style="306" customWidth="1"/>
    <col min="537" max="537" width="3.85546875" style="306" customWidth="1"/>
    <col min="538" max="538" width="4.140625" style="306" customWidth="1"/>
    <col min="539" max="540" width="4.5703125" style="306" customWidth="1"/>
    <col min="541" max="541" width="5.28515625" style="306" customWidth="1"/>
    <col min="542" max="542" width="3.85546875" style="306" customWidth="1"/>
    <col min="543" max="543" width="5.28515625" style="306" customWidth="1"/>
    <col min="544" max="544" width="5.42578125" style="306" customWidth="1"/>
    <col min="545" max="546" width="3.7109375" style="306" customWidth="1"/>
    <col min="547" max="547" width="4.140625" style="306" customWidth="1"/>
    <col min="548" max="548" width="5.28515625" style="306" customWidth="1"/>
    <col min="549" max="550" width="1.42578125" style="306" customWidth="1"/>
    <col min="551" max="554" width="4.5703125" style="306" customWidth="1"/>
    <col min="555" max="556" width="5.85546875" style="306" customWidth="1"/>
    <col min="557" max="768" width="9.140625" style="306"/>
    <col min="769" max="769" width="3" style="306" customWidth="1"/>
    <col min="770" max="770" width="25.140625" style="306" customWidth="1"/>
    <col min="771" max="771" width="4.5703125" style="306" customWidth="1"/>
    <col min="772" max="772" width="4.85546875" style="306" customWidth="1"/>
    <col min="773" max="773" width="10.7109375" style="306" customWidth="1"/>
    <col min="774" max="774" width="9.140625" style="306" customWidth="1"/>
    <col min="775" max="775" width="10.7109375" style="306" customWidth="1"/>
    <col min="776" max="779" width="2.7109375" style="306" customWidth="1"/>
    <col min="780" max="781" width="3.140625" style="306" customWidth="1"/>
    <col min="782" max="782" width="4.140625" style="306" customWidth="1"/>
    <col min="783" max="784" width="4.5703125" style="306" customWidth="1"/>
    <col min="785" max="785" width="5.28515625" style="306" customWidth="1"/>
    <col min="786" max="786" width="3.28515625" style="306" customWidth="1"/>
    <col min="787" max="787" width="5.42578125" style="306" customWidth="1"/>
    <col min="788" max="791" width="2.7109375" style="306" customWidth="1"/>
    <col min="792" max="792" width="3.5703125" style="306" customWidth="1"/>
    <col min="793" max="793" width="3.85546875" style="306" customWidth="1"/>
    <col min="794" max="794" width="4.140625" style="306" customWidth="1"/>
    <col min="795" max="796" width="4.5703125" style="306" customWidth="1"/>
    <col min="797" max="797" width="5.28515625" style="306" customWidth="1"/>
    <col min="798" max="798" width="3.85546875" style="306" customWidth="1"/>
    <col min="799" max="799" width="5.28515625" style="306" customWidth="1"/>
    <col min="800" max="800" width="5.42578125" style="306" customWidth="1"/>
    <col min="801" max="802" width="3.7109375" style="306" customWidth="1"/>
    <col min="803" max="803" width="4.140625" style="306" customWidth="1"/>
    <col min="804" max="804" width="5.28515625" style="306" customWidth="1"/>
    <col min="805" max="806" width="1.42578125" style="306" customWidth="1"/>
    <col min="807" max="810" width="4.5703125" style="306" customWidth="1"/>
    <col min="811" max="812" width="5.85546875" style="306" customWidth="1"/>
    <col min="813" max="1024" width="9.140625" style="306"/>
    <col min="1025" max="1025" width="3" style="306" customWidth="1"/>
    <col min="1026" max="1026" width="25.140625" style="306" customWidth="1"/>
    <col min="1027" max="1027" width="4.5703125" style="306" customWidth="1"/>
    <col min="1028" max="1028" width="4.85546875" style="306" customWidth="1"/>
    <col min="1029" max="1029" width="10.7109375" style="306" customWidth="1"/>
    <col min="1030" max="1030" width="9.140625" style="306" customWidth="1"/>
    <col min="1031" max="1031" width="10.7109375" style="306" customWidth="1"/>
    <col min="1032" max="1035" width="2.7109375" style="306" customWidth="1"/>
    <col min="1036" max="1037" width="3.140625" style="306" customWidth="1"/>
    <col min="1038" max="1038" width="4.140625" style="306" customWidth="1"/>
    <col min="1039" max="1040" width="4.5703125" style="306" customWidth="1"/>
    <col min="1041" max="1041" width="5.28515625" style="306" customWidth="1"/>
    <col min="1042" max="1042" width="3.28515625" style="306" customWidth="1"/>
    <col min="1043" max="1043" width="5.42578125" style="306" customWidth="1"/>
    <col min="1044" max="1047" width="2.7109375" style="306" customWidth="1"/>
    <col min="1048" max="1048" width="3.5703125" style="306" customWidth="1"/>
    <col min="1049" max="1049" width="3.85546875" style="306" customWidth="1"/>
    <col min="1050" max="1050" width="4.140625" style="306" customWidth="1"/>
    <col min="1051" max="1052" width="4.5703125" style="306" customWidth="1"/>
    <col min="1053" max="1053" width="5.28515625" style="306" customWidth="1"/>
    <col min="1054" max="1054" width="3.85546875" style="306" customWidth="1"/>
    <col min="1055" max="1055" width="5.28515625" style="306" customWidth="1"/>
    <col min="1056" max="1056" width="5.42578125" style="306" customWidth="1"/>
    <col min="1057" max="1058" width="3.7109375" style="306" customWidth="1"/>
    <col min="1059" max="1059" width="4.140625" style="306" customWidth="1"/>
    <col min="1060" max="1060" width="5.28515625" style="306" customWidth="1"/>
    <col min="1061" max="1062" width="1.42578125" style="306" customWidth="1"/>
    <col min="1063" max="1066" width="4.5703125" style="306" customWidth="1"/>
    <col min="1067" max="1068" width="5.85546875" style="306" customWidth="1"/>
    <col min="1069" max="1280" width="9.140625" style="306"/>
    <col min="1281" max="1281" width="3" style="306" customWidth="1"/>
    <col min="1282" max="1282" width="25.140625" style="306" customWidth="1"/>
    <col min="1283" max="1283" width="4.5703125" style="306" customWidth="1"/>
    <col min="1284" max="1284" width="4.85546875" style="306" customWidth="1"/>
    <col min="1285" max="1285" width="10.7109375" style="306" customWidth="1"/>
    <col min="1286" max="1286" width="9.140625" style="306" customWidth="1"/>
    <col min="1287" max="1287" width="10.7109375" style="306" customWidth="1"/>
    <col min="1288" max="1291" width="2.7109375" style="306" customWidth="1"/>
    <col min="1292" max="1293" width="3.140625" style="306" customWidth="1"/>
    <col min="1294" max="1294" width="4.140625" style="306" customWidth="1"/>
    <col min="1295" max="1296" width="4.5703125" style="306" customWidth="1"/>
    <col min="1297" max="1297" width="5.28515625" style="306" customWidth="1"/>
    <col min="1298" max="1298" width="3.28515625" style="306" customWidth="1"/>
    <col min="1299" max="1299" width="5.42578125" style="306" customWidth="1"/>
    <col min="1300" max="1303" width="2.7109375" style="306" customWidth="1"/>
    <col min="1304" max="1304" width="3.5703125" style="306" customWidth="1"/>
    <col min="1305" max="1305" width="3.85546875" style="306" customWidth="1"/>
    <col min="1306" max="1306" width="4.140625" style="306" customWidth="1"/>
    <col min="1307" max="1308" width="4.5703125" style="306" customWidth="1"/>
    <col min="1309" max="1309" width="5.28515625" style="306" customWidth="1"/>
    <col min="1310" max="1310" width="3.85546875" style="306" customWidth="1"/>
    <col min="1311" max="1311" width="5.28515625" style="306" customWidth="1"/>
    <col min="1312" max="1312" width="5.42578125" style="306" customWidth="1"/>
    <col min="1313" max="1314" width="3.7109375" style="306" customWidth="1"/>
    <col min="1315" max="1315" width="4.140625" style="306" customWidth="1"/>
    <col min="1316" max="1316" width="5.28515625" style="306" customWidth="1"/>
    <col min="1317" max="1318" width="1.42578125" style="306" customWidth="1"/>
    <col min="1319" max="1322" width="4.5703125" style="306" customWidth="1"/>
    <col min="1323" max="1324" width="5.85546875" style="306" customWidth="1"/>
    <col min="1325" max="1536" width="9.140625" style="306"/>
    <col min="1537" max="1537" width="3" style="306" customWidth="1"/>
    <col min="1538" max="1538" width="25.140625" style="306" customWidth="1"/>
    <col min="1539" max="1539" width="4.5703125" style="306" customWidth="1"/>
    <col min="1540" max="1540" width="4.85546875" style="306" customWidth="1"/>
    <col min="1541" max="1541" width="10.7109375" style="306" customWidth="1"/>
    <col min="1542" max="1542" width="9.140625" style="306" customWidth="1"/>
    <col min="1543" max="1543" width="10.7109375" style="306" customWidth="1"/>
    <col min="1544" max="1547" width="2.7109375" style="306" customWidth="1"/>
    <col min="1548" max="1549" width="3.140625" style="306" customWidth="1"/>
    <col min="1550" max="1550" width="4.140625" style="306" customWidth="1"/>
    <col min="1551" max="1552" width="4.5703125" style="306" customWidth="1"/>
    <col min="1553" max="1553" width="5.28515625" style="306" customWidth="1"/>
    <col min="1554" max="1554" width="3.28515625" style="306" customWidth="1"/>
    <col min="1555" max="1555" width="5.42578125" style="306" customWidth="1"/>
    <col min="1556" max="1559" width="2.7109375" style="306" customWidth="1"/>
    <col min="1560" max="1560" width="3.5703125" style="306" customWidth="1"/>
    <col min="1561" max="1561" width="3.85546875" style="306" customWidth="1"/>
    <col min="1562" max="1562" width="4.140625" style="306" customWidth="1"/>
    <col min="1563" max="1564" width="4.5703125" style="306" customWidth="1"/>
    <col min="1565" max="1565" width="5.28515625" style="306" customWidth="1"/>
    <col min="1566" max="1566" width="3.85546875" style="306" customWidth="1"/>
    <col min="1567" max="1567" width="5.28515625" style="306" customWidth="1"/>
    <col min="1568" max="1568" width="5.42578125" style="306" customWidth="1"/>
    <col min="1569" max="1570" width="3.7109375" style="306" customWidth="1"/>
    <col min="1571" max="1571" width="4.140625" style="306" customWidth="1"/>
    <col min="1572" max="1572" width="5.28515625" style="306" customWidth="1"/>
    <col min="1573" max="1574" width="1.42578125" style="306" customWidth="1"/>
    <col min="1575" max="1578" width="4.5703125" style="306" customWidth="1"/>
    <col min="1579" max="1580" width="5.85546875" style="306" customWidth="1"/>
    <col min="1581" max="1792" width="9.140625" style="306"/>
    <col min="1793" max="1793" width="3" style="306" customWidth="1"/>
    <col min="1794" max="1794" width="25.140625" style="306" customWidth="1"/>
    <col min="1795" max="1795" width="4.5703125" style="306" customWidth="1"/>
    <col min="1796" max="1796" width="4.85546875" style="306" customWidth="1"/>
    <col min="1797" max="1797" width="10.7109375" style="306" customWidth="1"/>
    <col min="1798" max="1798" width="9.140625" style="306" customWidth="1"/>
    <col min="1799" max="1799" width="10.7109375" style="306" customWidth="1"/>
    <col min="1800" max="1803" width="2.7109375" style="306" customWidth="1"/>
    <col min="1804" max="1805" width="3.140625" style="306" customWidth="1"/>
    <col min="1806" max="1806" width="4.140625" style="306" customWidth="1"/>
    <col min="1807" max="1808" width="4.5703125" style="306" customWidth="1"/>
    <col min="1809" max="1809" width="5.28515625" style="306" customWidth="1"/>
    <col min="1810" max="1810" width="3.28515625" style="306" customWidth="1"/>
    <col min="1811" max="1811" width="5.42578125" style="306" customWidth="1"/>
    <col min="1812" max="1815" width="2.7109375" style="306" customWidth="1"/>
    <col min="1816" max="1816" width="3.5703125" style="306" customWidth="1"/>
    <col min="1817" max="1817" width="3.85546875" style="306" customWidth="1"/>
    <col min="1818" max="1818" width="4.140625" style="306" customWidth="1"/>
    <col min="1819" max="1820" width="4.5703125" style="306" customWidth="1"/>
    <col min="1821" max="1821" width="5.28515625" style="306" customWidth="1"/>
    <col min="1822" max="1822" width="3.85546875" style="306" customWidth="1"/>
    <col min="1823" max="1823" width="5.28515625" style="306" customWidth="1"/>
    <col min="1824" max="1824" width="5.42578125" style="306" customWidth="1"/>
    <col min="1825" max="1826" width="3.7109375" style="306" customWidth="1"/>
    <col min="1827" max="1827" width="4.140625" style="306" customWidth="1"/>
    <col min="1828" max="1828" width="5.28515625" style="306" customWidth="1"/>
    <col min="1829" max="1830" width="1.42578125" style="306" customWidth="1"/>
    <col min="1831" max="1834" width="4.5703125" style="306" customWidth="1"/>
    <col min="1835" max="1836" width="5.85546875" style="306" customWidth="1"/>
    <col min="1837" max="2048" width="9.140625" style="306"/>
    <col min="2049" max="2049" width="3" style="306" customWidth="1"/>
    <col min="2050" max="2050" width="25.140625" style="306" customWidth="1"/>
    <col min="2051" max="2051" width="4.5703125" style="306" customWidth="1"/>
    <col min="2052" max="2052" width="4.85546875" style="306" customWidth="1"/>
    <col min="2053" max="2053" width="10.7109375" style="306" customWidth="1"/>
    <col min="2054" max="2054" width="9.140625" style="306" customWidth="1"/>
    <col min="2055" max="2055" width="10.7109375" style="306" customWidth="1"/>
    <col min="2056" max="2059" width="2.7109375" style="306" customWidth="1"/>
    <col min="2060" max="2061" width="3.140625" style="306" customWidth="1"/>
    <col min="2062" max="2062" width="4.140625" style="306" customWidth="1"/>
    <col min="2063" max="2064" width="4.5703125" style="306" customWidth="1"/>
    <col min="2065" max="2065" width="5.28515625" style="306" customWidth="1"/>
    <col min="2066" max="2066" width="3.28515625" style="306" customWidth="1"/>
    <col min="2067" max="2067" width="5.42578125" style="306" customWidth="1"/>
    <col min="2068" max="2071" width="2.7109375" style="306" customWidth="1"/>
    <col min="2072" max="2072" width="3.5703125" style="306" customWidth="1"/>
    <col min="2073" max="2073" width="3.85546875" style="306" customWidth="1"/>
    <col min="2074" max="2074" width="4.140625" style="306" customWidth="1"/>
    <col min="2075" max="2076" width="4.5703125" style="306" customWidth="1"/>
    <col min="2077" max="2077" width="5.28515625" style="306" customWidth="1"/>
    <col min="2078" max="2078" width="3.85546875" style="306" customWidth="1"/>
    <col min="2079" max="2079" width="5.28515625" style="306" customWidth="1"/>
    <col min="2080" max="2080" width="5.42578125" style="306" customWidth="1"/>
    <col min="2081" max="2082" width="3.7109375" style="306" customWidth="1"/>
    <col min="2083" max="2083" width="4.140625" style="306" customWidth="1"/>
    <col min="2084" max="2084" width="5.28515625" style="306" customWidth="1"/>
    <col min="2085" max="2086" width="1.42578125" style="306" customWidth="1"/>
    <col min="2087" max="2090" width="4.5703125" style="306" customWidth="1"/>
    <col min="2091" max="2092" width="5.85546875" style="306" customWidth="1"/>
    <col min="2093" max="2304" width="9.140625" style="306"/>
    <col min="2305" max="2305" width="3" style="306" customWidth="1"/>
    <col min="2306" max="2306" width="25.140625" style="306" customWidth="1"/>
    <col min="2307" max="2307" width="4.5703125" style="306" customWidth="1"/>
    <col min="2308" max="2308" width="4.85546875" style="306" customWidth="1"/>
    <col min="2309" max="2309" width="10.7109375" style="306" customWidth="1"/>
    <col min="2310" max="2310" width="9.140625" style="306" customWidth="1"/>
    <col min="2311" max="2311" width="10.7109375" style="306" customWidth="1"/>
    <col min="2312" max="2315" width="2.7109375" style="306" customWidth="1"/>
    <col min="2316" max="2317" width="3.140625" style="306" customWidth="1"/>
    <col min="2318" max="2318" width="4.140625" style="306" customWidth="1"/>
    <col min="2319" max="2320" width="4.5703125" style="306" customWidth="1"/>
    <col min="2321" max="2321" width="5.28515625" style="306" customWidth="1"/>
    <col min="2322" max="2322" width="3.28515625" style="306" customWidth="1"/>
    <col min="2323" max="2323" width="5.42578125" style="306" customWidth="1"/>
    <col min="2324" max="2327" width="2.7109375" style="306" customWidth="1"/>
    <col min="2328" max="2328" width="3.5703125" style="306" customWidth="1"/>
    <col min="2329" max="2329" width="3.85546875" style="306" customWidth="1"/>
    <col min="2330" max="2330" width="4.140625" style="306" customWidth="1"/>
    <col min="2331" max="2332" width="4.5703125" style="306" customWidth="1"/>
    <col min="2333" max="2333" width="5.28515625" style="306" customWidth="1"/>
    <col min="2334" max="2334" width="3.85546875" style="306" customWidth="1"/>
    <col min="2335" max="2335" width="5.28515625" style="306" customWidth="1"/>
    <col min="2336" max="2336" width="5.42578125" style="306" customWidth="1"/>
    <col min="2337" max="2338" width="3.7109375" style="306" customWidth="1"/>
    <col min="2339" max="2339" width="4.140625" style="306" customWidth="1"/>
    <col min="2340" max="2340" width="5.28515625" style="306" customWidth="1"/>
    <col min="2341" max="2342" width="1.42578125" style="306" customWidth="1"/>
    <col min="2343" max="2346" width="4.5703125" style="306" customWidth="1"/>
    <col min="2347" max="2348" width="5.85546875" style="306" customWidth="1"/>
    <col min="2349" max="2560" width="9.140625" style="306"/>
    <col min="2561" max="2561" width="3" style="306" customWidth="1"/>
    <col min="2562" max="2562" width="25.140625" style="306" customWidth="1"/>
    <col min="2563" max="2563" width="4.5703125" style="306" customWidth="1"/>
    <col min="2564" max="2564" width="4.85546875" style="306" customWidth="1"/>
    <col min="2565" max="2565" width="10.7109375" style="306" customWidth="1"/>
    <col min="2566" max="2566" width="9.140625" style="306" customWidth="1"/>
    <col min="2567" max="2567" width="10.7109375" style="306" customWidth="1"/>
    <col min="2568" max="2571" width="2.7109375" style="306" customWidth="1"/>
    <col min="2572" max="2573" width="3.140625" style="306" customWidth="1"/>
    <col min="2574" max="2574" width="4.140625" style="306" customWidth="1"/>
    <col min="2575" max="2576" width="4.5703125" style="306" customWidth="1"/>
    <col min="2577" max="2577" width="5.28515625" style="306" customWidth="1"/>
    <col min="2578" max="2578" width="3.28515625" style="306" customWidth="1"/>
    <col min="2579" max="2579" width="5.42578125" style="306" customWidth="1"/>
    <col min="2580" max="2583" width="2.7109375" style="306" customWidth="1"/>
    <col min="2584" max="2584" width="3.5703125" style="306" customWidth="1"/>
    <col min="2585" max="2585" width="3.85546875" style="306" customWidth="1"/>
    <col min="2586" max="2586" width="4.140625" style="306" customWidth="1"/>
    <col min="2587" max="2588" width="4.5703125" style="306" customWidth="1"/>
    <col min="2589" max="2589" width="5.28515625" style="306" customWidth="1"/>
    <col min="2590" max="2590" width="3.85546875" style="306" customWidth="1"/>
    <col min="2591" max="2591" width="5.28515625" style="306" customWidth="1"/>
    <col min="2592" max="2592" width="5.42578125" style="306" customWidth="1"/>
    <col min="2593" max="2594" width="3.7109375" style="306" customWidth="1"/>
    <col min="2595" max="2595" width="4.140625" style="306" customWidth="1"/>
    <col min="2596" max="2596" width="5.28515625" style="306" customWidth="1"/>
    <col min="2597" max="2598" width="1.42578125" style="306" customWidth="1"/>
    <col min="2599" max="2602" width="4.5703125" style="306" customWidth="1"/>
    <col min="2603" max="2604" width="5.85546875" style="306" customWidth="1"/>
    <col min="2605" max="2816" width="9.140625" style="306"/>
    <col min="2817" max="2817" width="3" style="306" customWidth="1"/>
    <col min="2818" max="2818" width="25.140625" style="306" customWidth="1"/>
    <col min="2819" max="2819" width="4.5703125" style="306" customWidth="1"/>
    <col min="2820" max="2820" width="4.85546875" style="306" customWidth="1"/>
    <col min="2821" max="2821" width="10.7109375" style="306" customWidth="1"/>
    <col min="2822" max="2822" width="9.140625" style="306" customWidth="1"/>
    <col min="2823" max="2823" width="10.7109375" style="306" customWidth="1"/>
    <col min="2824" max="2827" width="2.7109375" style="306" customWidth="1"/>
    <col min="2828" max="2829" width="3.140625" style="306" customWidth="1"/>
    <col min="2830" max="2830" width="4.140625" style="306" customWidth="1"/>
    <col min="2831" max="2832" width="4.5703125" style="306" customWidth="1"/>
    <col min="2833" max="2833" width="5.28515625" style="306" customWidth="1"/>
    <col min="2834" max="2834" width="3.28515625" style="306" customWidth="1"/>
    <col min="2835" max="2835" width="5.42578125" style="306" customWidth="1"/>
    <col min="2836" max="2839" width="2.7109375" style="306" customWidth="1"/>
    <col min="2840" max="2840" width="3.5703125" style="306" customWidth="1"/>
    <col min="2841" max="2841" width="3.85546875" style="306" customWidth="1"/>
    <col min="2842" max="2842" width="4.140625" style="306" customWidth="1"/>
    <col min="2843" max="2844" width="4.5703125" style="306" customWidth="1"/>
    <col min="2845" max="2845" width="5.28515625" style="306" customWidth="1"/>
    <col min="2846" max="2846" width="3.85546875" style="306" customWidth="1"/>
    <col min="2847" max="2847" width="5.28515625" style="306" customWidth="1"/>
    <col min="2848" max="2848" width="5.42578125" style="306" customWidth="1"/>
    <col min="2849" max="2850" width="3.7109375" style="306" customWidth="1"/>
    <col min="2851" max="2851" width="4.140625" style="306" customWidth="1"/>
    <col min="2852" max="2852" width="5.28515625" style="306" customWidth="1"/>
    <col min="2853" max="2854" width="1.42578125" style="306" customWidth="1"/>
    <col min="2855" max="2858" width="4.5703125" style="306" customWidth="1"/>
    <col min="2859" max="2860" width="5.85546875" style="306" customWidth="1"/>
    <col min="2861" max="3072" width="9.140625" style="306"/>
    <col min="3073" max="3073" width="3" style="306" customWidth="1"/>
    <col min="3074" max="3074" width="25.140625" style="306" customWidth="1"/>
    <col min="3075" max="3075" width="4.5703125" style="306" customWidth="1"/>
    <col min="3076" max="3076" width="4.85546875" style="306" customWidth="1"/>
    <col min="3077" max="3077" width="10.7109375" style="306" customWidth="1"/>
    <col min="3078" max="3078" width="9.140625" style="306" customWidth="1"/>
    <col min="3079" max="3079" width="10.7109375" style="306" customWidth="1"/>
    <col min="3080" max="3083" width="2.7109375" style="306" customWidth="1"/>
    <col min="3084" max="3085" width="3.140625" style="306" customWidth="1"/>
    <col min="3086" max="3086" width="4.140625" style="306" customWidth="1"/>
    <col min="3087" max="3088" width="4.5703125" style="306" customWidth="1"/>
    <col min="3089" max="3089" width="5.28515625" style="306" customWidth="1"/>
    <col min="3090" max="3090" width="3.28515625" style="306" customWidth="1"/>
    <col min="3091" max="3091" width="5.42578125" style="306" customWidth="1"/>
    <col min="3092" max="3095" width="2.7109375" style="306" customWidth="1"/>
    <col min="3096" max="3096" width="3.5703125" style="306" customWidth="1"/>
    <col min="3097" max="3097" width="3.85546875" style="306" customWidth="1"/>
    <col min="3098" max="3098" width="4.140625" style="306" customWidth="1"/>
    <col min="3099" max="3100" width="4.5703125" style="306" customWidth="1"/>
    <col min="3101" max="3101" width="5.28515625" style="306" customWidth="1"/>
    <col min="3102" max="3102" width="3.85546875" style="306" customWidth="1"/>
    <col min="3103" max="3103" width="5.28515625" style="306" customWidth="1"/>
    <col min="3104" max="3104" width="5.42578125" style="306" customWidth="1"/>
    <col min="3105" max="3106" width="3.7109375" style="306" customWidth="1"/>
    <col min="3107" max="3107" width="4.140625" style="306" customWidth="1"/>
    <col min="3108" max="3108" width="5.28515625" style="306" customWidth="1"/>
    <col min="3109" max="3110" width="1.42578125" style="306" customWidth="1"/>
    <col min="3111" max="3114" width="4.5703125" style="306" customWidth="1"/>
    <col min="3115" max="3116" width="5.85546875" style="306" customWidth="1"/>
    <col min="3117" max="3328" width="9.140625" style="306"/>
    <col min="3329" max="3329" width="3" style="306" customWidth="1"/>
    <col min="3330" max="3330" width="25.140625" style="306" customWidth="1"/>
    <col min="3331" max="3331" width="4.5703125" style="306" customWidth="1"/>
    <col min="3332" max="3332" width="4.85546875" style="306" customWidth="1"/>
    <col min="3333" max="3333" width="10.7109375" style="306" customWidth="1"/>
    <col min="3334" max="3334" width="9.140625" style="306" customWidth="1"/>
    <col min="3335" max="3335" width="10.7109375" style="306" customWidth="1"/>
    <col min="3336" max="3339" width="2.7109375" style="306" customWidth="1"/>
    <col min="3340" max="3341" width="3.140625" style="306" customWidth="1"/>
    <col min="3342" max="3342" width="4.140625" style="306" customWidth="1"/>
    <col min="3343" max="3344" width="4.5703125" style="306" customWidth="1"/>
    <col min="3345" max="3345" width="5.28515625" style="306" customWidth="1"/>
    <col min="3346" max="3346" width="3.28515625" style="306" customWidth="1"/>
    <col min="3347" max="3347" width="5.42578125" style="306" customWidth="1"/>
    <col min="3348" max="3351" width="2.7109375" style="306" customWidth="1"/>
    <col min="3352" max="3352" width="3.5703125" style="306" customWidth="1"/>
    <col min="3353" max="3353" width="3.85546875" style="306" customWidth="1"/>
    <col min="3354" max="3354" width="4.140625" style="306" customWidth="1"/>
    <col min="3355" max="3356" width="4.5703125" style="306" customWidth="1"/>
    <col min="3357" max="3357" width="5.28515625" style="306" customWidth="1"/>
    <col min="3358" max="3358" width="3.85546875" style="306" customWidth="1"/>
    <col min="3359" max="3359" width="5.28515625" style="306" customWidth="1"/>
    <col min="3360" max="3360" width="5.42578125" style="306" customWidth="1"/>
    <col min="3361" max="3362" width="3.7109375" style="306" customWidth="1"/>
    <col min="3363" max="3363" width="4.140625" style="306" customWidth="1"/>
    <col min="3364" max="3364" width="5.28515625" style="306" customWidth="1"/>
    <col min="3365" max="3366" width="1.42578125" style="306" customWidth="1"/>
    <col min="3367" max="3370" width="4.5703125" style="306" customWidth="1"/>
    <col min="3371" max="3372" width="5.85546875" style="306" customWidth="1"/>
    <col min="3373" max="3584" width="9.140625" style="306"/>
    <col min="3585" max="3585" width="3" style="306" customWidth="1"/>
    <col min="3586" max="3586" width="25.140625" style="306" customWidth="1"/>
    <col min="3587" max="3587" width="4.5703125" style="306" customWidth="1"/>
    <col min="3588" max="3588" width="4.85546875" style="306" customWidth="1"/>
    <col min="3589" max="3589" width="10.7109375" style="306" customWidth="1"/>
    <col min="3590" max="3590" width="9.140625" style="306" customWidth="1"/>
    <col min="3591" max="3591" width="10.7109375" style="306" customWidth="1"/>
    <col min="3592" max="3595" width="2.7109375" style="306" customWidth="1"/>
    <col min="3596" max="3597" width="3.140625" style="306" customWidth="1"/>
    <col min="3598" max="3598" width="4.140625" style="306" customWidth="1"/>
    <col min="3599" max="3600" width="4.5703125" style="306" customWidth="1"/>
    <col min="3601" max="3601" width="5.28515625" style="306" customWidth="1"/>
    <col min="3602" max="3602" width="3.28515625" style="306" customWidth="1"/>
    <col min="3603" max="3603" width="5.42578125" style="306" customWidth="1"/>
    <col min="3604" max="3607" width="2.7109375" style="306" customWidth="1"/>
    <col min="3608" max="3608" width="3.5703125" style="306" customWidth="1"/>
    <col min="3609" max="3609" width="3.85546875" style="306" customWidth="1"/>
    <col min="3610" max="3610" width="4.140625" style="306" customWidth="1"/>
    <col min="3611" max="3612" width="4.5703125" style="306" customWidth="1"/>
    <col min="3613" max="3613" width="5.28515625" style="306" customWidth="1"/>
    <col min="3614" max="3614" width="3.85546875" style="306" customWidth="1"/>
    <col min="3615" max="3615" width="5.28515625" style="306" customWidth="1"/>
    <col min="3616" max="3616" width="5.42578125" style="306" customWidth="1"/>
    <col min="3617" max="3618" width="3.7109375" style="306" customWidth="1"/>
    <col min="3619" max="3619" width="4.140625" style="306" customWidth="1"/>
    <col min="3620" max="3620" width="5.28515625" style="306" customWidth="1"/>
    <col min="3621" max="3622" width="1.42578125" style="306" customWidth="1"/>
    <col min="3623" max="3626" width="4.5703125" style="306" customWidth="1"/>
    <col min="3627" max="3628" width="5.85546875" style="306" customWidth="1"/>
    <col min="3629" max="3840" width="9.140625" style="306"/>
    <col min="3841" max="3841" width="3" style="306" customWidth="1"/>
    <col min="3842" max="3842" width="25.140625" style="306" customWidth="1"/>
    <col min="3843" max="3843" width="4.5703125" style="306" customWidth="1"/>
    <col min="3844" max="3844" width="4.85546875" style="306" customWidth="1"/>
    <col min="3845" max="3845" width="10.7109375" style="306" customWidth="1"/>
    <col min="3846" max="3846" width="9.140625" style="306" customWidth="1"/>
    <col min="3847" max="3847" width="10.7109375" style="306" customWidth="1"/>
    <col min="3848" max="3851" width="2.7109375" style="306" customWidth="1"/>
    <col min="3852" max="3853" width="3.140625" style="306" customWidth="1"/>
    <col min="3854" max="3854" width="4.140625" style="306" customWidth="1"/>
    <col min="3855" max="3856" width="4.5703125" style="306" customWidth="1"/>
    <col min="3857" max="3857" width="5.28515625" style="306" customWidth="1"/>
    <col min="3858" max="3858" width="3.28515625" style="306" customWidth="1"/>
    <col min="3859" max="3859" width="5.42578125" style="306" customWidth="1"/>
    <col min="3860" max="3863" width="2.7109375" style="306" customWidth="1"/>
    <col min="3864" max="3864" width="3.5703125" style="306" customWidth="1"/>
    <col min="3865" max="3865" width="3.85546875" style="306" customWidth="1"/>
    <col min="3866" max="3866" width="4.140625" style="306" customWidth="1"/>
    <col min="3867" max="3868" width="4.5703125" style="306" customWidth="1"/>
    <col min="3869" max="3869" width="5.28515625" style="306" customWidth="1"/>
    <col min="3870" max="3870" width="3.85546875" style="306" customWidth="1"/>
    <col min="3871" max="3871" width="5.28515625" style="306" customWidth="1"/>
    <col min="3872" max="3872" width="5.42578125" style="306" customWidth="1"/>
    <col min="3873" max="3874" width="3.7109375" style="306" customWidth="1"/>
    <col min="3875" max="3875" width="4.140625" style="306" customWidth="1"/>
    <col min="3876" max="3876" width="5.28515625" style="306" customWidth="1"/>
    <col min="3877" max="3878" width="1.42578125" style="306" customWidth="1"/>
    <col min="3879" max="3882" width="4.5703125" style="306" customWidth="1"/>
    <col min="3883" max="3884" width="5.85546875" style="306" customWidth="1"/>
    <col min="3885" max="4096" width="9.140625" style="306"/>
    <col min="4097" max="4097" width="3" style="306" customWidth="1"/>
    <col min="4098" max="4098" width="25.140625" style="306" customWidth="1"/>
    <col min="4099" max="4099" width="4.5703125" style="306" customWidth="1"/>
    <col min="4100" max="4100" width="4.85546875" style="306" customWidth="1"/>
    <col min="4101" max="4101" width="10.7109375" style="306" customWidth="1"/>
    <col min="4102" max="4102" width="9.140625" style="306" customWidth="1"/>
    <col min="4103" max="4103" width="10.7109375" style="306" customWidth="1"/>
    <col min="4104" max="4107" width="2.7109375" style="306" customWidth="1"/>
    <col min="4108" max="4109" width="3.140625" style="306" customWidth="1"/>
    <col min="4110" max="4110" width="4.140625" style="306" customWidth="1"/>
    <col min="4111" max="4112" width="4.5703125" style="306" customWidth="1"/>
    <col min="4113" max="4113" width="5.28515625" style="306" customWidth="1"/>
    <col min="4114" max="4114" width="3.28515625" style="306" customWidth="1"/>
    <col min="4115" max="4115" width="5.42578125" style="306" customWidth="1"/>
    <col min="4116" max="4119" width="2.7109375" style="306" customWidth="1"/>
    <col min="4120" max="4120" width="3.5703125" style="306" customWidth="1"/>
    <col min="4121" max="4121" width="3.85546875" style="306" customWidth="1"/>
    <col min="4122" max="4122" width="4.140625" style="306" customWidth="1"/>
    <col min="4123" max="4124" width="4.5703125" style="306" customWidth="1"/>
    <col min="4125" max="4125" width="5.28515625" style="306" customWidth="1"/>
    <col min="4126" max="4126" width="3.85546875" style="306" customWidth="1"/>
    <col min="4127" max="4127" width="5.28515625" style="306" customWidth="1"/>
    <col min="4128" max="4128" width="5.42578125" style="306" customWidth="1"/>
    <col min="4129" max="4130" width="3.7109375" style="306" customWidth="1"/>
    <col min="4131" max="4131" width="4.140625" style="306" customWidth="1"/>
    <col min="4132" max="4132" width="5.28515625" style="306" customWidth="1"/>
    <col min="4133" max="4134" width="1.42578125" style="306" customWidth="1"/>
    <col min="4135" max="4138" width="4.5703125" style="306" customWidth="1"/>
    <col min="4139" max="4140" width="5.85546875" style="306" customWidth="1"/>
    <col min="4141" max="4352" width="9.140625" style="306"/>
    <col min="4353" max="4353" width="3" style="306" customWidth="1"/>
    <col min="4354" max="4354" width="25.140625" style="306" customWidth="1"/>
    <col min="4355" max="4355" width="4.5703125" style="306" customWidth="1"/>
    <col min="4356" max="4356" width="4.85546875" style="306" customWidth="1"/>
    <col min="4357" max="4357" width="10.7109375" style="306" customWidth="1"/>
    <col min="4358" max="4358" width="9.140625" style="306" customWidth="1"/>
    <col min="4359" max="4359" width="10.7109375" style="306" customWidth="1"/>
    <col min="4360" max="4363" width="2.7109375" style="306" customWidth="1"/>
    <col min="4364" max="4365" width="3.140625" style="306" customWidth="1"/>
    <col min="4366" max="4366" width="4.140625" style="306" customWidth="1"/>
    <col min="4367" max="4368" width="4.5703125" style="306" customWidth="1"/>
    <col min="4369" max="4369" width="5.28515625" style="306" customWidth="1"/>
    <col min="4370" max="4370" width="3.28515625" style="306" customWidth="1"/>
    <col min="4371" max="4371" width="5.42578125" style="306" customWidth="1"/>
    <col min="4372" max="4375" width="2.7109375" style="306" customWidth="1"/>
    <col min="4376" max="4376" width="3.5703125" style="306" customWidth="1"/>
    <col min="4377" max="4377" width="3.85546875" style="306" customWidth="1"/>
    <col min="4378" max="4378" width="4.140625" style="306" customWidth="1"/>
    <col min="4379" max="4380" width="4.5703125" style="306" customWidth="1"/>
    <col min="4381" max="4381" width="5.28515625" style="306" customWidth="1"/>
    <col min="4382" max="4382" width="3.85546875" style="306" customWidth="1"/>
    <col min="4383" max="4383" width="5.28515625" style="306" customWidth="1"/>
    <col min="4384" max="4384" width="5.42578125" style="306" customWidth="1"/>
    <col min="4385" max="4386" width="3.7109375" style="306" customWidth="1"/>
    <col min="4387" max="4387" width="4.140625" style="306" customWidth="1"/>
    <col min="4388" max="4388" width="5.28515625" style="306" customWidth="1"/>
    <col min="4389" max="4390" width="1.42578125" style="306" customWidth="1"/>
    <col min="4391" max="4394" width="4.5703125" style="306" customWidth="1"/>
    <col min="4395" max="4396" width="5.85546875" style="306" customWidth="1"/>
    <col min="4397" max="4608" width="9.140625" style="306"/>
    <col min="4609" max="4609" width="3" style="306" customWidth="1"/>
    <col min="4610" max="4610" width="25.140625" style="306" customWidth="1"/>
    <col min="4611" max="4611" width="4.5703125" style="306" customWidth="1"/>
    <col min="4612" max="4612" width="4.85546875" style="306" customWidth="1"/>
    <col min="4613" max="4613" width="10.7109375" style="306" customWidth="1"/>
    <col min="4614" max="4614" width="9.140625" style="306" customWidth="1"/>
    <col min="4615" max="4615" width="10.7109375" style="306" customWidth="1"/>
    <col min="4616" max="4619" width="2.7109375" style="306" customWidth="1"/>
    <col min="4620" max="4621" width="3.140625" style="306" customWidth="1"/>
    <col min="4622" max="4622" width="4.140625" style="306" customWidth="1"/>
    <col min="4623" max="4624" width="4.5703125" style="306" customWidth="1"/>
    <col min="4625" max="4625" width="5.28515625" style="306" customWidth="1"/>
    <col min="4626" max="4626" width="3.28515625" style="306" customWidth="1"/>
    <col min="4627" max="4627" width="5.42578125" style="306" customWidth="1"/>
    <col min="4628" max="4631" width="2.7109375" style="306" customWidth="1"/>
    <col min="4632" max="4632" width="3.5703125" style="306" customWidth="1"/>
    <col min="4633" max="4633" width="3.85546875" style="306" customWidth="1"/>
    <col min="4634" max="4634" width="4.140625" style="306" customWidth="1"/>
    <col min="4635" max="4636" width="4.5703125" style="306" customWidth="1"/>
    <col min="4637" max="4637" width="5.28515625" style="306" customWidth="1"/>
    <col min="4638" max="4638" width="3.85546875" style="306" customWidth="1"/>
    <col min="4639" max="4639" width="5.28515625" style="306" customWidth="1"/>
    <col min="4640" max="4640" width="5.42578125" style="306" customWidth="1"/>
    <col min="4641" max="4642" width="3.7109375" style="306" customWidth="1"/>
    <col min="4643" max="4643" width="4.140625" style="306" customWidth="1"/>
    <col min="4644" max="4644" width="5.28515625" style="306" customWidth="1"/>
    <col min="4645" max="4646" width="1.42578125" style="306" customWidth="1"/>
    <col min="4647" max="4650" width="4.5703125" style="306" customWidth="1"/>
    <col min="4651" max="4652" width="5.85546875" style="306" customWidth="1"/>
    <col min="4653" max="4864" width="9.140625" style="306"/>
    <col min="4865" max="4865" width="3" style="306" customWidth="1"/>
    <col min="4866" max="4866" width="25.140625" style="306" customWidth="1"/>
    <col min="4867" max="4867" width="4.5703125" style="306" customWidth="1"/>
    <col min="4868" max="4868" width="4.85546875" style="306" customWidth="1"/>
    <col min="4869" max="4869" width="10.7109375" style="306" customWidth="1"/>
    <col min="4870" max="4870" width="9.140625" style="306" customWidth="1"/>
    <col min="4871" max="4871" width="10.7109375" style="306" customWidth="1"/>
    <col min="4872" max="4875" width="2.7109375" style="306" customWidth="1"/>
    <col min="4876" max="4877" width="3.140625" style="306" customWidth="1"/>
    <col min="4878" max="4878" width="4.140625" style="306" customWidth="1"/>
    <col min="4879" max="4880" width="4.5703125" style="306" customWidth="1"/>
    <col min="4881" max="4881" width="5.28515625" style="306" customWidth="1"/>
    <col min="4882" max="4882" width="3.28515625" style="306" customWidth="1"/>
    <col min="4883" max="4883" width="5.42578125" style="306" customWidth="1"/>
    <col min="4884" max="4887" width="2.7109375" style="306" customWidth="1"/>
    <col min="4888" max="4888" width="3.5703125" style="306" customWidth="1"/>
    <col min="4889" max="4889" width="3.85546875" style="306" customWidth="1"/>
    <col min="4890" max="4890" width="4.140625" style="306" customWidth="1"/>
    <col min="4891" max="4892" width="4.5703125" style="306" customWidth="1"/>
    <col min="4893" max="4893" width="5.28515625" style="306" customWidth="1"/>
    <col min="4894" max="4894" width="3.85546875" style="306" customWidth="1"/>
    <col min="4895" max="4895" width="5.28515625" style="306" customWidth="1"/>
    <col min="4896" max="4896" width="5.42578125" style="306" customWidth="1"/>
    <col min="4897" max="4898" width="3.7109375" style="306" customWidth="1"/>
    <col min="4899" max="4899" width="4.140625" style="306" customWidth="1"/>
    <col min="4900" max="4900" width="5.28515625" style="306" customWidth="1"/>
    <col min="4901" max="4902" width="1.42578125" style="306" customWidth="1"/>
    <col min="4903" max="4906" width="4.5703125" style="306" customWidth="1"/>
    <col min="4907" max="4908" width="5.85546875" style="306" customWidth="1"/>
    <col min="4909" max="5120" width="9.140625" style="306"/>
    <col min="5121" max="5121" width="3" style="306" customWidth="1"/>
    <col min="5122" max="5122" width="25.140625" style="306" customWidth="1"/>
    <col min="5123" max="5123" width="4.5703125" style="306" customWidth="1"/>
    <col min="5124" max="5124" width="4.85546875" style="306" customWidth="1"/>
    <col min="5125" max="5125" width="10.7109375" style="306" customWidth="1"/>
    <col min="5126" max="5126" width="9.140625" style="306" customWidth="1"/>
    <col min="5127" max="5127" width="10.7109375" style="306" customWidth="1"/>
    <col min="5128" max="5131" width="2.7109375" style="306" customWidth="1"/>
    <col min="5132" max="5133" width="3.140625" style="306" customWidth="1"/>
    <col min="5134" max="5134" width="4.140625" style="306" customWidth="1"/>
    <col min="5135" max="5136" width="4.5703125" style="306" customWidth="1"/>
    <col min="5137" max="5137" width="5.28515625" style="306" customWidth="1"/>
    <col min="5138" max="5138" width="3.28515625" style="306" customWidth="1"/>
    <col min="5139" max="5139" width="5.42578125" style="306" customWidth="1"/>
    <col min="5140" max="5143" width="2.7109375" style="306" customWidth="1"/>
    <col min="5144" max="5144" width="3.5703125" style="306" customWidth="1"/>
    <col min="5145" max="5145" width="3.85546875" style="306" customWidth="1"/>
    <col min="5146" max="5146" width="4.140625" style="306" customWidth="1"/>
    <col min="5147" max="5148" width="4.5703125" style="306" customWidth="1"/>
    <col min="5149" max="5149" width="5.28515625" style="306" customWidth="1"/>
    <col min="5150" max="5150" width="3.85546875" style="306" customWidth="1"/>
    <col min="5151" max="5151" width="5.28515625" style="306" customWidth="1"/>
    <col min="5152" max="5152" width="5.42578125" style="306" customWidth="1"/>
    <col min="5153" max="5154" width="3.7109375" style="306" customWidth="1"/>
    <col min="5155" max="5155" width="4.140625" style="306" customWidth="1"/>
    <col min="5156" max="5156" width="5.28515625" style="306" customWidth="1"/>
    <col min="5157" max="5158" width="1.42578125" style="306" customWidth="1"/>
    <col min="5159" max="5162" width="4.5703125" style="306" customWidth="1"/>
    <col min="5163" max="5164" width="5.85546875" style="306" customWidth="1"/>
    <col min="5165" max="5376" width="9.140625" style="306"/>
    <col min="5377" max="5377" width="3" style="306" customWidth="1"/>
    <col min="5378" max="5378" width="25.140625" style="306" customWidth="1"/>
    <col min="5379" max="5379" width="4.5703125" style="306" customWidth="1"/>
    <col min="5380" max="5380" width="4.85546875" style="306" customWidth="1"/>
    <col min="5381" max="5381" width="10.7109375" style="306" customWidth="1"/>
    <col min="5382" max="5382" width="9.140625" style="306" customWidth="1"/>
    <col min="5383" max="5383" width="10.7109375" style="306" customWidth="1"/>
    <col min="5384" max="5387" width="2.7109375" style="306" customWidth="1"/>
    <col min="5388" max="5389" width="3.140625" style="306" customWidth="1"/>
    <col min="5390" max="5390" width="4.140625" style="306" customWidth="1"/>
    <col min="5391" max="5392" width="4.5703125" style="306" customWidth="1"/>
    <col min="5393" max="5393" width="5.28515625" style="306" customWidth="1"/>
    <col min="5394" max="5394" width="3.28515625" style="306" customWidth="1"/>
    <col min="5395" max="5395" width="5.42578125" style="306" customWidth="1"/>
    <col min="5396" max="5399" width="2.7109375" style="306" customWidth="1"/>
    <col min="5400" max="5400" width="3.5703125" style="306" customWidth="1"/>
    <col min="5401" max="5401" width="3.85546875" style="306" customWidth="1"/>
    <col min="5402" max="5402" width="4.140625" style="306" customWidth="1"/>
    <col min="5403" max="5404" width="4.5703125" style="306" customWidth="1"/>
    <col min="5405" max="5405" width="5.28515625" style="306" customWidth="1"/>
    <col min="5406" max="5406" width="3.85546875" style="306" customWidth="1"/>
    <col min="5407" max="5407" width="5.28515625" style="306" customWidth="1"/>
    <col min="5408" max="5408" width="5.42578125" style="306" customWidth="1"/>
    <col min="5409" max="5410" width="3.7109375" style="306" customWidth="1"/>
    <col min="5411" max="5411" width="4.140625" style="306" customWidth="1"/>
    <col min="5412" max="5412" width="5.28515625" style="306" customWidth="1"/>
    <col min="5413" max="5414" width="1.42578125" style="306" customWidth="1"/>
    <col min="5415" max="5418" width="4.5703125" style="306" customWidth="1"/>
    <col min="5419" max="5420" width="5.85546875" style="306" customWidth="1"/>
    <col min="5421" max="5632" width="9.140625" style="306"/>
    <col min="5633" max="5633" width="3" style="306" customWidth="1"/>
    <col min="5634" max="5634" width="25.140625" style="306" customWidth="1"/>
    <col min="5635" max="5635" width="4.5703125" style="306" customWidth="1"/>
    <col min="5636" max="5636" width="4.85546875" style="306" customWidth="1"/>
    <col min="5637" max="5637" width="10.7109375" style="306" customWidth="1"/>
    <col min="5638" max="5638" width="9.140625" style="306" customWidth="1"/>
    <col min="5639" max="5639" width="10.7109375" style="306" customWidth="1"/>
    <col min="5640" max="5643" width="2.7109375" style="306" customWidth="1"/>
    <col min="5644" max="5645" width="3.140625" style="306" customWidth="1"/>
    <col min="5646" max="5646" width="4.140625" style="306" customWidth="1"/>
    <col min="5647" max="5648" width="4.5703125" style="306" customWidth="1"/>
    <col min="5649" max="5649" width="5.28515625" style="306" customWidth="1"/>
    <col min="5650" max="5650" width="3.28515625" style="306" customWidth="1"/>
    <col min="5651" max="5651" width="5.42578125" style="306" customWidth="1"/>
    <col min="5652" max="5655" width="2.7109375" style="306" customWidth="1"/>
    <col min="5656" max="5656" width="3.5703125" style="306" customWidth="1"/>
    <col min="5657" max="5657" width="3.85546875" style="306" customWidth="1"/>
    <col min="5658" max="5658" width="4.140625" style="306" customWidth="1"/>
    <col min="5659" max="5660" width="4.5703125" style="306" customWidth="1"/>
    <col min="5661" max="5661" width="5.28515625" style="306" customWidth="1"/>
    <col min="5662" max="5662" width="3.85546875" style="306" customWidth="1"/>
    <col min="5663" max="5663" width="5.28515625" style="306" customWidth="1"/>
    <col min="5664" max="5664" width="5.42578125" style="306" customWidth="1"/>
    <col min="5665" max="5666" width="3.7109375" style="306" customWidth="1"/>
    <col min="5667" max="5667" width="4.140625" style="306" customWidth="1"/>
    <col min="5668" max="5668" width="5.28515625" style="306" customWidth="1"/>
    <col min="5669" max="5670" width="1.42578125" style="306" customWidth="1"/>
    <col min="5671" max="5674" width="4.5703125" style="306" customWidth="1"/>
    <col min="5675" max="5676" width="5.85546875" style="306" customWidth="1"/>
    <col min="5677" max="5888" width="9.140625" style="306"/>
    <col min="5889" max="5889" width="3" style="306" customWidth="1"/>
    <col min="5890" max="5890" width="25.140625" style="306" customWidth="1"/>
    <col min="5891" max="5891" width="4.5703125" style="306" customWidth="1"/>
    <col min="5892" max="5892" width="4.85546875" style="306" customWidth="1"/>
    <col min="5893" max="5893" width="10.7109375" style="306" customWidth="1"/>
    <col min="5894" max="5894" width="9.140625" style="306" customWidth="1"/>
    <col min="5895" max="5895" width="10.7109375" style="306" customWidth="1"/>
    <col min="5896" max="5899" width="2.7109375" style="306" customWidth="1"/>
    <col min="5900" max="5901" width="3.140625" style="306" customWidth="1"/>
    <col min="5902" max="5902" width="4.140625" style="306" customWidth="1"/>
    <col min="5903" max="5904" width="4.5703125" style="306" customWidth="1"/>
    <col min="5905" max="5905" width="5.28515625" style="306" customWidth="1"/>
    <col min="5906" max="5906" width="3.28515625" style="306" customWidth="1"/>
    <col min="5907" max="5907" width="5.42578125" style="306" customWidth="1"/>
    <col min="5908" max="5911" width="2.7109375" style="306" customWidth="1"/>
    <col min="5912" max="5912" width="3.5703125" style="306" customWidth="1"/>
    <col min="5913" max="5913" width="3.85546875" style="306" customWidth="1"/>
    <col min="5914" max="5914" width="4.140625" style="306" customWidth="1"/>
    <col min="5915" max="5916" width="4.5703125" style="306" customWidth="1"/>
    <col min="5917" max="5917" width="5.28515625" style="306" customWidth="1"/>
    <col min="5918" max="5918" width="3.85546875" style="306" customWidth="1"/>
    <col min="5919" max="5919" width="5.28515625" style="306" customWidth="1"/>
    <col min="5920" max="5920" width="5.42578125" style="306" customWidth="1"/>
    <col min="5921" max="5922" width="3.7109375" style="306" customWidth="1"/>
    <col min="5923" max="5923" width="4.140625" style="306" customWidth="1"/>
    <col min="5924" max="5924" width="5.28515625" style="306" customWidth="1"/>
    <col min="5925" max="5926" width="1.42578125" style="306" customWidth="1"/>
    <col min="5927" max="5930" width="4.5703125" style="306" customWidth="1"/>
    <col min="5931" max="5932" width="5.85546875" style="306" customWidth="1"/>
    <col min="5933" max="6144" width="9.140625" style="306"/>
    <col min="6145" max="6145" width="3" style="306" customWidth="1"/>
    <col min="6146" max="6146" width="25.140625" style="306" customWidth="1"/>
    <col min="6147" max="6147" width="4.5703125" style="306" customWidth="1"/>
    <col min="6148" max="6148" width="4.85546875" style="306" customWidth="1"/>
    <col min="6149" max="6149" width="10.7109375" style="306" customWidth="1"/>
    <col min="6150" max="6150" width="9.140625" style="306" customWidth="1"/>
    <col min="6151" max="6151" width="10.7109375" style="306" customWidth="1"/>
    <col min="6152" max="6155" width="2.7109375" style="306" customWidth="1"/>
    <col min="6156" max="6157" width="3.140625" style="306" customWidth="1"/>
    <col min="6158" max="6158" width="4.140625" style="306" customWidth="1"/>
    <col min="6159" max="6160" width="4.5703125" style="306" customWidth="1"/>
    <col min="6161" max="6161" width="5.28515625" style="306" customWidth="1"/>
    <col min="6162" max="6162" width="3.28515625" style="306" customWidth="1"/>
    <col min="6163" max="6163" width="5.42578125" style="306" customWidth="1"/>
    <col min="6164" max="6167" width="2.7109375" style="306" customWidth="1"/>
    <col min="6168" max="6168" width="3.5703125" style="306" customWidth="1"/>
    <col min="6169" max="6169" width="3.85546875" style="306" customWidth="1"/>
    <col min="6170" max="6170" width="4.140625" style="306" customWidth="1"/>
    <col min="6171" max="6172" width="4.5703125" style="306" customWidth="1"/>
    <col min="6173" max="6173" width="5.28515625" style="306" customWidth="1"/>
    <col min="6174" max="6174" width="3.85546875" style="306" customWidth="1"/>
    <col min="6175" max="6175" width="5.28515625" style="306" customWidth="1"/>
    <col min="6176" max="6176" width="5.42578125" style="306" customWidth="1"/>
    <col min="6177" max="6178" width="3.7109375" style="306" customWidth="1"/>
    <col min="6179" max="6179" width="4.140625" style="306" customWidth="1"/>
    <col min="6180" max="6180" width="5.28515625" style="306" customWidth="1"/>
    <col min="6181" max="6182" width="1.42578125" style="306" customWidth="1"/>
    <col min="6183" max="6186" width="4.5703125" style="306" customWidth="1"/>
    <col min="6187" max="6188" width="5.85546875" style="306" customWidth="1"/>
    <col min="6189" max="6400" width="9.140625" style="306"/>
    <col min="6401" max="6401" width="3" style="306" customWidth="1"/>
    <col min="6402" max="6402" width="25.140625" style="306" customWidth="1"/>
    <col min="6403" max="6403" width="4.5703125" style="306" customWidth="1"/>
    <col min="6404" max="6404" width="4.85546875" style="306" customWidth="1"/>
    <col min="6405" max="6405" width="10.7109375" style="306" customWidth="1"/>
    <col min="6406" max="6406" width="9.140625" style="306" customWidth="1"/>
    <col min="6407" max="6407" width="10.7109375" style="306" customWidth="1"/>
    <col min="6408" max="6411" width="2.7109375" style="306" customWidth="1"/>
    <col min="6412" max="6413" width="3.140625" style="306" customWidth="1"/>
    <col min="6414" max="6414" width="4.140625" style="306" customWidth="1"/>
    <col min="6415" max="6416" width="4.5703125" style="306" customWidth="1"/>
    <col min="6417" max="6417" width="5.28515625" style="306" customWidth="1"/>
    <col min="6418" max="6418" width="3.28515625" style="306" customWidth="1"/>
    <col min="6419" max="6419" width="5.42578125" style="306" customWidth="1"/>
    <col min="6420" max="6423" width="2.7109375" style="306" customWidth="1"/>
    <col min="6424" max="6424" width="3.5703125" style="306" customWidth="1"/>
    <col min="6425" max="6425" width="3.85546875" style="306" customWidth="1"/>
    <col min="6426" max="6426" width="4.140625" style="306" customWidth="1"/>
    <col min="6427" max="6428" width="4.5703125" style="306" customWidth="1"/>
    <col min="6429" max="6429" width="5.28515625" style="306" customWidth="1"/>
    <col min="6430" max="6430" width="3.85546875" style="306" customWidth="1"/>
    <col min="6431" max="6431" width="5.28515625" style="306" customWidth="1"/>
    <col min="6432" max="6432" width="5.42578125" style="306" customWidth="1"/>
    <col min="6433" max="6434" width="3.7109375" style="306" customWidth="1"/>
    <col min="6435" max="6435" width="4.140625" style="306" customWidth="1"/>
    <col min="6436" max="6436" width="5.28515625" style="306" customWidth="1"/>
    <col min="6437" max="6438" width="1.42578125" style="306" customWidth="1"/>
    <col min="6439" max="6442" width="4.5703125" style="306" customWidth="1"/>
    <col min="6443" max="6444" width="5.85546875" style="306" customWidth="1"/>
    <col min="6445" max="6656" width="9.140625" style="306"/>
    <col min="6657" max="6657" width="3" style="306" customWidth="1"/>
    <col min="6658" max="6658" width="25.140625" style="306" customWidth="1"/>
    <col min="6659" max="6659" width="4.5703125" style="306" customWidth="1"/>
    <col min="6660" max="6660" width="4.85546875" style="306" customWidth="1"/>
    <col min="6661" max="6661" width="10.7109375" style="306" customWidth="1"/>
    <col min="6662" max="6662" width="9.140625" style="306" customWidth="1"/>
    <col min="6663" max="6663" width="10.7109375" style="306" customWidth="1"/>
    <col min="6664" max="6667" width="2.7109375" style="306" customWidth="1"/>
    <col min="6668" max="6669" width="3.140625" style="306" customWidth="1"/>
    <col min="6670" max="6670" width="4.140625" style="306" customWidth="1"/>
    <col min="6671" max="6672" width="4.5703125" style="306" customWidth="1"/>
    <col min="6673" max="6673" width="5.28515625" style="306" customWidth="1"/>
    <col min="6674" max="6674" width="3.28515625" style="306" customWidth="1"/>
    <col min="6675" max="6675" width="5.42578125" style="306" customWidth="1"/>
    <col min="6676" max="6679" width="2.7109375" style="306" customWidth="1"/>
    <col min="6680" max="6680" width="3.5703125" style="306" customWidth="1"/>
    <col min="6681" max="6681" width="3.85546875" style="306" customWidth="1"/>
    <col min="6682" max="6682" width="4.140625" style="306" customWidth="1"/>
    <col min="6683" max="6684" width="4.5703125" style="306" customWidth="1"/>
    <col min="6685" max="6685" width="5.28515625" style="306" customWidth="1"/>
    <col min="6686" max="6686" width="3.85546875" style="306" customWidth="1"/>
    <col min="6687" max="6687" width="5.28515625" style="306" customWidth="1"/>
    <col min="6688" max="6688" width="5.42578125" style="306" customWidth="1"/>
    <col min="6689" max="6690" width="3.7109375" style="306" customWidth="1"/>
    <col min="6691" max="6691" width="4.140625" style="306" customWidth="1"/>
    <col min="6692" max="6692" width="5.28515625" style="306" customWidth="1"/>
    <col min="6693" max="6694" width="1.42578125" style="306" customWidth="1"/>
    <col min="6695" max="6698" width="4.5703125" style="306" customWidth="1"/>
    <col min="6699" max="6700" width="5.85546875" style="306" customWidth="1"/>
    <col min="6701" max="6912" width="9.140625" style="306"/>
    <col min="6913" max="6913" width="3" style="306" customWidth="1"/>
    <col min="6914" max="6914" width="25.140625" style="306" customWidth="1"/>
    <col min="6915" max="6915" width="4.5703125" style="306" customWidth="1"/>
    <col min="6916" max="6916" width="4.85546875" style="306" customWidth="1"/>
    <col min="6917" max="6917" width="10.7109375" style="306" customWidth="1"/>
    <col min="6918" max="6918" width="9.140625" style="306" customWidth="1"/>
    <col min="6919" max="6919" width="10.7109375" style="306" customWidth="1"/>
    <col min="6920" max="6923" width="2.7109375" style="306" customWidth="1"/>
    <col min="6924" max="6925" width="3.140625" style="306" customWidth="1"/>
    <col min="6926" max="6926" width="4.140625" style="306" customWidth="1"/>
    <col min="6927" max="6928" width="4.5703125" style="306" customWidth="1"/>
    <col min="6929" max="6929" width="5.28515625" style="306" customWidth="1"/>
    <col min="6930" max="6930" width="3.28515625" style="306" customWidth="1"/>
    <col min="6931" max="6931" width="5.42578125" style="306" customWidth="1"/>
    <col min="6932" max="6935" width="2.7109375" style="306" customWidth="1"/>
    <col min="6936" max="6936" width="3.5703125" style="306" customWidth="1"/>
    <col min="6937" max="6937" width="3.85546875" style="306" customWidth="1"/>
    <col min="6938" max="6938" width="4.140625" style="306" customWidth="1"/>
    <col min="6939" max="6940" width="4.5703125" style="306" customWidth="1"/>
    <col min="6941" max="6941" width="5.28515625" style="306" customWidth="1"/>
    <col min="6942" max="6942" width="3.85546875" style="306" customWidth="1"/>
    <col min="6943" max="6943" width="5.28515625" style="306" customWidth="1"/>
    <col min="6944" max="6944" width="5.42578125" style="306" customWidth="1"/>
    <col min="6945" max="6946" width="3.7109375" style="306" customWidth="1"/>
    <col min="6947" max="6947" width="4.140625" style="306" customWidth="1"/>
    <col min="6948" max="6948" width="5.28515625" style="306" customWidth="1"/>
    <col min="6949" max="6950" width="1.42578125" style="306" customWidth="1"/>
    <col min="6951" max="6954" width="4.5703125" style="306" customWidth="1"/>
    <col min="6955" max="6956" width="5.85546875" style="306" customWidth="1"/>
    <col min="6957" max="7168" width="9.140625" style="306"/>
    <col min="7169" max="7169" width="3" style="306" customWidth="1"/>
    <col min="7170" max="7170" width="25.140625" style="306" customWidth="1"/>
    <col min="7171" max="7171" width="4.5703125" style="306" customWidth="1"/>
    <col min="7172" max="7172" width="4.85546875" style="306" customWidth="1"/>
    <col min="7173" max="7173" width="10.7109375" style="306" customWidth="1"/>
    <col min="7174" max="7174" width="9.140625" style="306" customWidth="1"/>
    <col min="7175" max="7175" width="10.7109375" style="306" customWidth="1"/>
    <col min="7176" max="7179" width="2.7109375" style="306" customWidth="1"/>
    <col min="7180" max="7181" width="3.140625" style="306" customWidth="1"/>
    <col min="7182" max="7182" width="4.140625" style="306" customWidth="1"/>
    <col min="7183" max="7184" width="4.5703125" style="306" customWidth="1"/>
    <col min="7185" max="7185" width="5.28515625" style="306" customWidth="1"/>
    <col min="7186" max="7186" width="3.28515625" style="306" customWidth="1"/>
    <col min="7187" max="7187" width="5.42578125" style="306" customWidth="1"/>
    <col min="7188" max="7191" width="2.7109375" style="306" customWidth="1"/>
    <col min="7192" max="7192" width="3.5703125" style="306" customWidth="1"/>
    <col min="7193" max="7193" width="3.85546875" style="306" customWidth="1"/>
    <col min="7194" max="7194" width="4.140625" style="306" customWidth="1"/>
    <col min="7195" max="7196" width="4.5703125" style="306" customWidth="1"/>
    <col min="7197" max="7197" width="5.28515625" style="306" customWidth="1"/>
    <col min="7198" max="7198" width="3.85546875" style="306" customWidth="1"/>
    <col min="7199" max="7199" width="5.28515625" style="306" customWidth="1"/>
    <col min="7200" max="7200" width="5.42578125" style="306" customWidth="1"/>
    <col min="7201" max="7202" width="3.7109375" style="306" customWidth="1"/>
    <col min="7203" max="7203" width="4.140625" style="306" customWidth="1"/>
    <col min="7204" max="7204" width="5.28515625" style="306" customWidth="1"/>
    <col min="7205" max="7206" width="1.42578125" style="306" customWidth="1"/>
    <col min="7207" max="7210" width="4.5703125" style="306" customWidth="1"/>
    <col min="7211" max="7212" width="5.85546875" style="306" customWidth="1"/>
    <col min="7213" max="7424" width="9.140625" style="306"/>
    <col min="7425" max="7425" width="3" style="306" customWidth="1"/>
    <col min="7426" max="7426" width="25.140625" style="306" customWidth="1"/>
    <col min="7427" max="7427" width="4.5703125" style="306" customWidth="1"/>
    <col min="7428" max="7428" width="4.85546875" style="306" customWidth="1"/>
    <col min="7429" max="7429" width="10.7109375" style="306" customWidth="1"/>
    <col min="7430" max="7430" width="9.140625" style="306" customWidth="1"/>
    <col min="7431" max="7431" width="10.7109375" style="306" customWidth="1"/>
    <col min="7432" max="7435" width="2.7109375" style="306" customWidth="1"/>
    <col min="7436" max="7437" width="3.140625" style="306" customWidth="1"/>
    <col min="7438" max="7438" width="4.140625" style="306" customWidth="1"/>
    <col min="7439" max="7440" width="4.5703125" style="306" customWidth="1"/>
    <col min="7441" max="7441" width="5.28515625" style="306" customWidth="1"/>
    <col min="7442" max="7442" width="3.28515625" style="306" customWidth="1"/>
    <col min="7443" max="7443" width="5.42578125" style="306" customWidth="1"/>
    <col min="7444" max="7447" width="2.7109375" style="306" customWidth="1"/>
    <col min="7448" max="7448" width="3.5703125" style="306" customWidth="1"/>
    <col min="7449" max="7449" width="3.85546875" style="306" customWidth="1"/>
    <col min="7450" max="7450" width="4.140625" style="306" customWidth="1"/>
    <col min="7451" max="7452" width="4.5703125" style="306" customWidth="1"/>
    <col min="7453" max="7453" width="5.28515625" style="306" customWidth="1"/>
    <col min="7454" max="7454" width="3.85546875" style="306" customWidth="1"/>
    <col min="7455" max="7455" width="5.28515625" style="306" customWidth="1"/>
    <col min="7456" max="7456" width="5.42578125" style="306" customWidth="1"/>
    <col min="7457" max="7458" width="3.7109375" style="306" customWidth="1"/>
    <col min="7459" max="7459" width="4.140625" style="306" customWidth="1"/>
    <col min="7460" max="7460" width="5.28515625" style="306" customWidth="1"/>
    <col min="7461" max="7462" width="1.42578125" style="306" customWidth="1"/>
    <col min="7463" max="7466" width="4.5703125" style="306" customWidth="1"/>
    <col min="7467" max="7468" width="5.85546875" style="306" customWidth="1"/>
    <col min="7469" max="7680" width="9.140625" style="306"/>
    <col min="7681" max="7681" width="3" style="306" customWidth="1"/>
    <col min="7682" max="7682" width="25.140625" style="306" customWidth="1"/>
    <col min="7683" max="7683" width="4.5703125" style="306" customWidth="1"/>
    <col min="7684" max="7684" width="4.85546875" style="306" customWidth="1"/>
    <col min="7685" max="7685" width="10.7109375" style="306" customWidth="1"/>
    <col min="7686" max="7686" width="9.140625" style="306" customWidth="1"/>
    <col min="7687" max="7687" width="10.7109375" style="306" customWidth="1"/>
    <col min="7688" max="7691" width="2.7109375" style="306" customWidth="1"/>
    <col min="7692" max="7693" width="3.140625" style="306" customWidth="1"/>
    <col min="7694" max="7694" width="4.140625" style="306" customWidth="1"/>
    <col min="7695" max="7696" width="4.5703125" style="306" customWidth="1"/>
    <col min="7697" max="7697" width="5.28515625" style="306" customWidth="1"/>
    <col min="7698" max="7698" width="3.28515625" style="306" customWidth="1"/>
    <col min="7699" max="7699" width="5.42578125" style="306" customWidth="1"/>
    <col min="7700" max="7703" width="2.7109375" style="306" customWidth="1"/>
    <col min="7704" max="7704" width="3.5703125" style="306" customWidth="1"/>
    <col min="7705" max="7705" width="3.85546875" style="306" customWidth="1"/>
    <col min="7706" max="7706" width="4.140625" style="306" customWidth="1"/>
    <col min="7707" max="7708" width="4.5703125" style="306" customWidth="1"/>
    <col min="7709" max="7709" width="5.28515625" style="306" customWidth="1"/>
    <col min="7710" max="7710" width="3.85546875" style="306" customWidth="1"/>
    <col min="7711" max="7711" width="5.28515625" style="306" customWidth="1"/>
    <col min="7712" max="7712" width="5.42578125" style="306" customWidth="1"/>
    <col min="7713" max="7714" width="3.7109375" style="306" customWidth="1"/>
    <col min="7715" max="7715" width="4.140625" style="306" customWidth="1"/>
    <col min="7716" max="7716" width="5.28515625" style="306" customWidth="1"/>
    <col min="7717" max="7718" width="1.42578125" style="306" customWidth="1"/>
    <col min="7719" max="7722" width="4.5703125" style="306" customWidth="1"/>
    <col min="7723" max="7724" width="5.85546875" style="306" customWidth="1"/>
    <col min="7725" max="7936" width="9.140625" style="306"/>
    <col min="7937" max="7937" width="3" style="306" customWidth="1"/>
    <col min="7938" max="7938" width="25.140625" style="306" customWidth="1"/>
    <col min="7939" max="7939" width="4.5703125" style="306" customWidth="1"/>
    <col min="7940" max="7940" width="4.85546875" style="306" customWidth="1"/>
    <col min="7941" max="7941" width="10.7109375" style="306" customWidth="1"/>
    <col min="7942" max="7942" width="9.140625" style="306" customWidth="1"/>
    <col min="7943" max="7943" width="10.7109375" style="306" customWidth="1"/>
    <col min="7944" max="7947" width="2.7109375" style="306" customWidth="1"/>
    <col min="7948" max="7949" width="3.140625" style="306" customWidth="1"/>
    <col min="7950" max="7950" width="4.140625" style="306" customWidth="1"/>
    <col min="7951" max="7952" width="4.5703125" style="306" customWidth="1"/>
    <col min="7953" max="7953" width="5.28515625" style="306" customWidth="1"/>
    <col min="7954" max="7954" width="3.28515625" style="306" customWidth="1"/>
    <col min="7955" max="7955" width="5.42578125" style="306" customWidth="1"/>
    <col min="7956" max="7959" width="2.7109375" style="306" customWidth="1"/>
    <col min="7960" max="7960" width="3.5703125" style="306" customWidth="1"/>
    <col min="7961" max="7961" width="3.85546875" style="306" customWidth="1"/>
    <col min="7962" max="7962" width="4.140625" style="306" customWidth="1"/>
    <col min="7963" max="7964" width="4.5703125" style="306" customWidth="1"/>
    <col min="7965" max="7965" width="5.28515625" style="306" customWidth="1"/>
    <col min="7966" max="7966" width="3.85546875" style="306" customWidth="1"/>
    <col min="7967" max="7967" width="5.28515625" style="306" customWidth="1"/>
    <col min="7968" max="7968" width="5.42578125" style="306" customWidth="1"/>
    <col min="7969" max="7970" width="3.7109375" style="306" customWidth="1"/>
    <col min="7971" max="7971" width="4.140625" style="306" customWidth="1"/>
    <col min="7972" max="7972" width="5.28515625" style="306" customWidth="1"/>
    <col min="7973" max="7974" width="1.42578125" style="306" customWidth="1"/>
    <col min="7975" max="7978" width="4.5703125" style="306" customWidth="1"/>
    <col min="7979" max="7980" width="5.85546875" style="306" customWidth="1"/>
    <col min="7981" max="8192" width="9.140625" style="306"/>
    <col min="8193" max="8193" width="3" style="306" customWidth="1"/>
    <col min="8194" max="8194" width="25.140625" style="306" customWidth="1"/>
    <col min="8195" max="8195" width="4.5703125" style="306" customWidth="1"/>
    <col min="8196" max="8196" width="4.85546875" style="306" customWidth="1"/>
    <col min="8197" max="8197" width="10.7109375" style="306" customWidth="1"/>
    <col min="8198" max="8198" width="9.140625" style="306" customWidth="1"/>
    <col min="8199" max="8199" width="10.7109375" style="306" customWidth="1"/>
    <col min="8200" max="8203" width="2.7109375" style="306" customWidth="1"/>
    <col min="8204" max="8205" width="3.140625" style="306" customWidth="1"/>
    <col min="8206" max="8206" width="4.140625" style="306" customWidth="1"/>
    <col min="8207" max="8208" width="4.5703125" style="306" customWidth="1"/>
    <col min="8209" max="8209" width="5.28515625" style="306" customWidth="1"/>
    <col min="8210" max="8210" width="3.28515625" style="306" customWidth="1"/>
    <col min="8211" max="8211" width="5.42578125" style="306" customWidth="1"/>
    <col min="8212" max="8215" width="2.7109375" style="306" customWidth="1"/>
    <col min="8216" max="8216" width="3.5703125" style="306" customWidth="1"/>
    <col min="8217" max="8217" width="3.85546875" style="306" customWidth="1"/>
    <col min="8218" max="8218" width="4.140625" style="306" customWidth="1"/>
    <col min="8219" max="8220" width="4.5703125" style="306" customWidth="1"/>
    <col min="8221" max="8221" width="5.28515625" style="306" customWidth="1"/>
    <col min="8222" max="8222" width="3.85546875" style="306" customWidth="1"/>
    <col min="8223" max="8223" width="5.28515625" style="306" customWidth="1"/>
    <col min="8224" max="8224" width="5.42578125" style="306" customWidth="1"/>
    <col min="8225" max="8226" width="3.7109375" style="306" customWidth="1"/>
    <col min="8227" max="8227" width="4.140625" style="306" customWidth="1"/>
    <col min="8228" max="8228" width="5.28515625" style="306" customWidth="1"/>
    <col min="8229" max="8230" width="1.42578125" style="306" customWidth="1"/>
    <col min="8231" max="8234" width="4.5703125" style="306" customWidth="1"/>
    <col min="8235" max="8236" width="5.85546875" style="306" customWidth="1"/>
    <col min="8237" max="8448" width="9.140625" style="306"/>
    <col min="8449" max="8449" width="3" style="306" customWidth="1"/>
    <col min="8450" max="8450" width="25.140625" style="306" customWidth="1"/>
    <col min="8451" max="8451" width="4.5703125" style="306" customWidth="1"/>
    <col min="8452" max="8452" width="4.85546875" style="306" customWidth="1"/>
    <col min="8453" max="8453" width="10.7109375" style="306" customWidth="1"/>
    <col min="8454" max="8454" width="9.140625" style="306" customWidth="1"/>
    <col min="8455" max="8455" width="10.7109375" style="306" customWidth="1"/>
    <col min="8456" max="8459" width="2.7109375" style="306" customWidth="1"/>
    <col min="8460" max="8461" width="3.140625" style="306" customWidth="1"/>
    <col min="8462" max="8462" width="4.140625" style="306" customWidth="1"/>
    <col min="8463" max="8464" width="4.5703125" style="306" customWidth="1"/>
    <col min="8465" max="8465" width="5.28515625" style="306" customWidth="1"/>
    <col min="8466" max="8466" width="3.28515625" style="306" customWidth="1"/>
    <col min="8467" max="8467" width="5.42578125" style="306" customWidth="1"/>
    <col min="8468" max="8471" width="2.7109375" style="306" customWidth="1"/>
    <col min="8472" max="8472" width="3.5703125" style="306" customWidth="1"/>
    <col min="8473" max="8473" width="3.85546875" style="306" customWidth="1"/>
    <col min="8474" max="8474" width="4.140625" style="306" customWidth="1"/>
    <col min="8475" max="8476" width="4.5703125" style="306" customWidth="1"/>
    <col min="8477" max="8477" width="5.28515625" style="306" customWidth="1"/>
    <col min="8478" max="8478" width="3.85546875" style="306" customWidth="1"/>
    <col min="8479" max="8479" width="5.28515625" style="306" customWidth="1"/>
    <col min="8480" max="8480" width="5.42578125" style="306" customWidth="1"/>
    <col min="8481" max="8482" width="3.7109375" style="306" customWidth="1"/>
    <col min="8483" max="8483" width="4.140625" style="306" customWidth="1"/>
    <col min="8484" max="8484" width="5.28515625" style="306" customWidth="1"/>
    <col min="8485" max="8486" width="1.42578125" style="306" customWidth="1"/>
    <col min="8487" max="8490" width="4.5703125" style="306" customWidth="1"/>
    <col min="8491" max="8492" width="5.85546875" style="306" customWidth="1"/>
    <col min="8493" max="8704" width="9.140625" style="306"/>
    <col min="8705" max="8705" width="3" style="306" customWidth="1"/>
    <col min="8706" max="8706" width="25.140625" style="306" customWidth="1"/>
    <col min="8707" max="8707" width="4.5703125" style="306" customWidth="1"/>
    <col min="8708" max="8708" width="4.85546875" style="306" customWidth="1"/>
    <col min="8709" max="8709" width="10.7109375" style="306" customWidth="1"/>
    <col min="8710" max="8710" width="9.140625" style="306" customWidth="1"/>
    <col min="8711" max="8711" width="10.7109375" style="306" customWidth="1"/>
    <col min="8712" max="8715" width="2.7109375" style="306" customWidth="1"/>
    <col min="8716" max="8717" width="3.140625" style="306" customWidth="1"/>
    <col min="8718" max="8718" width="4.140625" style="306" customWidth="1"/>
    <col min="8719" max="8720" width="4.5703125" style="306" customWidth="1"/>
    <col min="8721" max="8721" width="5.28515625" style="306" customWidth="1"/>
    <col min="8722" max="8722" width="3.28515625" style="306" customWidth="1"/>
    <col min="8723" max="8723" width="5.42578125" style="306" customWidth="1"/>
    <col min="8724" max="8727" width="2.7109375" style="306" customWidth="1"/>
    <col min="8728" max="8728" width="3.5703125" style="306" customWidth="1"/>
    <col min="8729" max="8729" width="3.85546875" style="306" customWidth="1"/>
    <col min="8730" max="8730" width="4.140625" style="306" customWidth="1"/>
    <col min="8731" max="8732" width="4.5703125" style="306" customWidth="1"/>
    <col min="8733" max="8733" width="5.28515625" style="306" customWidth="1"/>
    <col min="8734" max="8734" width="3.85546875" style="306" customWidth="1"/>
    <col min="8735" max="8735" width="5.28515625" style="306" customWidth="1"/>
    <col min="8736" max="8736" width="5.42578125" style="306" customWidth="1"/>
    <col min="8737" max="8738" width="3.7109375" style="306" customWidth="1"/>
    <col min="8739" max="8739" width="4.140625" style="306" customWidth="1"/>
    <col min="8740" max="8740" width="5.28515625" style="306" customWidth="1"/>
    <col min="8741" max="8742" width="1.42578125" style="306" customWidth="1"/>
    <col min="8743" max="8746" width="4.5703125" style="306" customWidth="1"/>
    <col min="8747" max="8748" width="5.85546875" style="306" customWidth="1"/>
    <col min="8749" max="8960" width="9.140625" style="306"/>
    <col min="8961" max="8961" width="3" style="306" customWidth="1"/>
    <col min="8962" max="8962" width="25.140625" style="306" customWidth="1"/>
    <col min="8963" max="8963" width="4.5703125" style="306" customWidth="1"/>
    <col min="8964" max="8964" width="4.85546875" style="306" customWidth="1"/>
    <col min="8965" max="8965" width="10.7109375" style="306" customWidth="1"/>
    <col min="8966" max="8966" width="9.140625" style="306" customWidth="1"/>
    <col min="8967" max="8967" width="10.7109375" style="306" customWidth="1"/>
    <col min="8968" max="8971" width="2.7109375" style="306" customWidth="1"/>
    <col min="8972" max="8973" width="3.140625" style="306" customWidth="1"/>
    <col min="8974" max="8974" width="4.140625" style="306" customWidth="1"/>
    <col min="8975" max="8976" width="4.5703125" style="306" customWidth="1"/>
    <col min="8977" max="8977" width="5.28515625" style="306" customWidth="1"/>
    <col min="8978" max="8978" width="3.28515625" style="306" customWidth="1"/>
    <col min="8979" max="8979" width="5.42578125" style="306" customWidth="1"/>
    <col min="8980" max="8983" width="2.7109375" style="306" customWidth="1"/>
    <col min="8984" max="8984" width="3.5703125" style="306" customWidth="1"/>
    <col min="8985" max="8985" width="3.85546875" style="306" customWidth="1"/>
    <col min="8986" max="8986" width="4.140625" style="306" customWidth="1"/>
    <col min="8987" max="8988" width="4.5703125" style="306" customWidth="1"/>
    <col min="8989" max="8989" width="5.28515625" style="306" customWidth="1"/>
    <col min="8990" max="8990" width="3.85546875" style="306" customWidth="1"/>
    <col min="8991" max="8991" width="5.28515625" style="306" customWidth="1"/>
    <col min="8992" max="8992" width="5.42578125" style="306" customWidth="1"/>
    <col min="8993" max="8994" width="3.7109375" style="306" customWidth="1"/>
    <col min="8995" max="8995" width="4.140625" style="306" customWidth="1"/>
    <col min="8996" max="8996" width="5.28515625" style="306" customWidth="1"/>
    <col min="8997" max="8998" width="1.42578125" style="306" customWidth="1"/>
    <col min="8999" max="9002" width="4.5703125" style="306" customWidth="1"/>
    <col min="9003" max="9004" width="5.85546875" style="306" customWidth="1"/>
    <col min="9005" max="9216" width="9.140625" style="306"/>
    <col min="9217" max="9217" width="3" style="306" customWidth="1"/>
    <col min="9218" max="9218" width="25.140625" style="306" customWidth="1"/>
    <col min="9219" max="9219" width="4.5703125" style="306" customWidth="1"/>
    <col min="9220" max="9220" width="4.85546875" style="306" customWidth="1"/>
    <col min="9221" max="9221" width="10.7109375" style="306" customWidth="1"/>
    <col min="9222" max="9222" width="9.140625" style="306" customWidth="1"/>
    <col min="9223" max="9223" width="10.7109375" style="306" customWidth="1"/>
    <col min="9224" max="9227" width="2.7109375" style="306" customWidth="1"/>
    <col min="9228" max="9229" width="3.140625" style="306" customWidth="1"/>
    <col min="9230" max="9230" width="4.140625" style="306" customWidth="1"/>
    <col min="9231" max="9232" width="4.5703125" style="306" customWidth="1"/>
    <col min="9233" max="9233" width="5.28515625" style="306" customWidth="1"/>
    <col min="9234" max="9234" width="3.28515625" style="306" customWidth="1"/>
    <col min="9235" max="9235" width="5.42578125" style="306" customWidth="1"/>
    <col min="9236" max="9239" width="2.7109375" style="306" customWidth="1"/>
    <col min="9240" max="9240" width="3.5703125" style="306" customWidth="1"/>
    <col min="9241" max="9241" width="3.85546875" style="306" customWidth="1"/>
    <col min="9242" max="9242" width="4.140625" style="306" customWidth="1"/>
    <col min="9243" max="9244" width="4.5703125" style="306" customWidth="1"/>
    <col min="9245" max="9245" width="5.28515625" style="306" customWidth="1"/>
    <col min="9246" max="9246" width="3.85546875" style="306" customWidth="1"/>
    <col min="9247" max="9247" width="5.28515625" style="306" customWidth="1"/>
    <col min="9248" max="9248" width="5.42578125" style="306" customWidth="1"/>
    <col min="9249" max="9250" width="3.7109375" style="306" customWidth="1"/>
    <col min="9251" max="9251" width="4.140625" style="306" customWidth="1"/>
    <col min="9252" max="9252" width="5.28515625" style="306" customWidth="1"/>
    <col min="9253" max="9254" width="1.42578125" style="306" customWidth="1"/>
    <col min="9255" max="9258" width="4.5703125" style="306" customWidth="1"/>
    <col min="9259" max="9260" width="5.85546875" style="306" customWidth="1"/>
    <col min="9261" max="9472" width="9.140625" style="306"/>
    <col min="9473" max="9473" width="3" style="306" customWidth="1"/>
    <col min="9474" max="9474" width="25.140625" style="306" customWidth="1"/>
    <col min="9475" max="9475" width="4.5703125" style="306" customWidth="1"/>
    <col min="9476" max="9476" width="4.85546875" style="306" customWidth="1"/>
    <col min="9477" max="9477" width="10.7109375" style="306" customWidth="1"/>
    <col min="9478" max="9478" width="9.140625" style="306" customWidth="1"/>
    <col min="9479" max="9479" width="10.7109375" style="306" customWidth="1"/>
    <col min="9480" max="9483" width="2.7109375" style="306" customWidth="1"/>
    <col min="9484" max="9485" width="3.140625" style="306" customWidth="1"/>
    <col min="9486" max="9486" width="4.140625" style="306" customWidth="1"/>
    <col min="9487" max="9488" width="4.5703125" style="306" customWidth="1"/>
    <col min="9489" max="9489" width="5.28515625" style="306" customWidth="1"/>
    <col min="9490" max="9490" width="3.28515625" style="306" customWidth="1"/>
    <col min="9491" max="9491" width="5.42578125" style="306" customWidth="1"/>
    <col min="9492" max="9495" width="2.7109375" style="306" customWidth="1"/>
    <col min="9496" max="9496" width="3.5703125" style="306" customWidth="1"/>
    <col min="9497" max="9497" width="3.85546875" style="306" customWidth="1"/>
    <col min="9498" max="9498" width="4.140625" style="306" customWidth="1"/>
    <col min="9499" max="9500" width="4.5703125" style="306" customWidth="1"/>
    <col min="9501" max="9501" width="5.28515625" style="306" customWidth="1"/>
    <col min="9502" max="9502" width="3.85546875" style="306" customWidth="1"/>
    <col min="9503" max="9503" width="5.28515625" style="306" customWidth="1"/>
    <col min="9504" max="9504" width="5.42578125" style="306" customWidth="1"/>
    <col min="9505" max="9506" width="3.7109375" style="306" customWidth="1"/>
    <col min="9507" max="9507" width="4.140625" style="306" customWidth="1"/>
    <col min="9508" max="9508" width="5.28515625" style="306" customWidth="1"/>
    <col min="9509" max="9510" width="1.42578125" style="306" customWidth="1"/>
    <col min="9511" max="9514" width="4.5703125" style="306" customWidth="1"/>
    <col min="9515" max="9516" width="5.85546875" style="306" customWidth="1"/>
    <col min="9517" max="9728" width="9.140625" style="306"/>
    <col min="9729" max="9729" width="3" style="306" customWidth="1"/>
    <col min="9730" max="9730" width="25.140625" style="306" customWidth="1"/>
    <col min="9731" max="9731" width="4.5703125" style="306" customWidth="1"/>
    <col min="9732" max="9732" width="4.85546875" style="306" customWidth="1"/>
    <col min="9733" max="9733" width="10.7109375" style="306" customWidth="1"/>
    <col min="9734" max="9734" width="9.140625" style="306" customWidth="1"/>
    <col min="9735" max="9735" width="10.7109375" style="306" customWidth="1"/>
    <col min="9736" max="9739" width="2.7109375" style="306" customWidth="1"/>
    <col min="9740" max="9741" width="3.140625" style="306" customWidth="1"/>
    <col min="9742" max="9742" width="4.140625" style="306" customWidth="1"/>
    <col min="9743" max="9744" width="4.5703125" style="306" customWidth="1"/>
    <col min="9745" max="9745" width="5.28515625" style="306" customWidth="1"/>
    <col min="9746" max="9746" width="3.28515625" style="306" customWidth="1"/>
    <col min="9747" max="9747" width="5.42578125" style="306" customWidth="1"/>
    <col min="9748" max="9751" width="2.7109375" style="306" customWidth="1"/>
    <col min="9752" max="9752" width="3.5703125" style="306" customWidth="1"/>
    <col min="9753" max="9753" width="3.85546875" style="306" customWidth="1"/>
    <col min="9754" max="9754" width="4.140625" style="306" customWidth="1"/>
    <col min="9755" max="9756" width="4.5703125" style="306" customWidth="1"/>
    <col min="9757" max="9757" width="5.28515625" style="306" customWidth="1"/>
    <col min="9758" max="9758" width="3.85546875" style="306" customWidth="1"/>
    <col min="9759" max="9759" width="5.28515625" style="306" customWidth="1"/>
    <col min="9760" max="9760" width="5.42578125" style="306" customWidth="1"/>
    <col min="9761" max="9762" width="3.7109375" style="306" customWidth="1"/>
    <col min="9763" max="9763" width="4.140625" style="306" customWidth="1"/>
    <col min="9764" max="9764" width="5.28515625" style="306" customWidth="1"/>
    <col min="9765" max="9766" width="1.42578125" style="306" customWidth="1"/>
    <col min="9767" max="9770" width="4.5703125" style="306" customWidth="1"/>
    <col min="9771" max="9772" width="5.85546875" style="306" customWidth="1"/>
    <col min="9773" max="9984" width="9.140625" style="306"/>
    <col min="9985" max="9985" width="3" style="306" customWidth="1"/>
    <col min="9986" max="9986" width="25.140625" style="306" customWidth="1"/>
    <col min="9987" max="9987" width="4.5703125" style="306" customWidth="1"/>
    <col min="9988" max="9988" width="4.85546875" style="306" customWidth="1"/>
    <col min="9989" max="9989" width="10.7109375" style="306" customWidth="1"/>
    <col min="9990" max="9990" width="9.140625" style="306" customWidth="1"/>
    <col min="9991" max="9991" width="10.7109375" style="306" customWidth="1"/>
    <col min="9992" max="9995" width="2.7109375" style="306" customWidth="1"/>
    <col min="9996" max="9997" width="3.140625" style="306" customWidth="1"/>
    <col min="9998" max="9998" width="4.140625" style="306" customWidth="1"/>
    <col min="9999" max="10000" width="4.5703125" style="306" customWidth="1"/>
    <col min="10001" max="10001" width="5.28515625" style="306" customWidth="1"/>
    <col min="10002" max="10002" width="3.28515625" style="306" customWidth="1"/>
    <col min="10003" max="10003" width="5.42578125" style="306" customWidth="1"/>
    <col min="10004" max="10007" width="2.7109375" style="306" customWidth="1"/>
    <col min="10008" max="10008" width="3.5703125" style="306" customWidth="1"/>
    <col min="10009" max="10009" width="3.85546875" style="306" customWidth="1"/>
    <col min="10010" max="10010" width="4.140625" style="306" customWidth="1"/>
    <col min="10011" max="10012" width="4.5703125" style="306" customWidth="1"/>
    <col min="10013" max="10013" width="5.28515625" style="306" customWidth="1"/>
    <col min="10014" max="10014" width="3.85546875" style="306" customWidth="1"/>
    <col min="10015" max="10015" width="5.28515625" style="306" customWidth="1"/>
    <col min="10016" max="10016" width="5.42578125" style="306" customWidth="1"/>
    <col min="10017" max="10018" width="3.7109375" style="306" customWidth="1"/>
    <col min="10019" max="10019" width="4.140625" style="306" customWidth="1"/>
    <col min="10020" max="10020" width="5.28515625" style="306" customWidth="1"/>
    <col min="10021" max="10022" width="1.42578125" style="306" customWidth="1"/>
    <col min="10023" max="10026" width="4.5703125" style="306" customWidth="1"/>
    <col min="10027" max="10028" width="5.85546875" style="306" customWidth="1"/>
    <col min="10029" max="10240" width="9.140625" style="306"/>
    <col min="10241" max="10241" width="3" style="306" customWidth="1"/>
    <col min="10242" max="10242" width="25.140625" style="306" customWidth="1"/>
    <col min="10243" max="10243" width="4.5703125" style="306" customWidth="1"/>
    <col min="10244" max="10244" width="4.85546875" style="306" customWidth="1"/>
    <col min="10245" max="10245" width="10.7109375" style="306" customWidth="1"/>
    <col min="10246" max="10246" width="9.140625" style="306" customWidth="1"/>
    <col min="10247" max="10247" width="10.7109375" style="306" customWidth="1"/>
    <col min="10248" max="10251" width="2.7109375" style="306" customWidth="1"/>
    <col min="10252" max="10253" width="3.140625" style="306" customWidth="1"/>
    <col min="10254" max="10254" width="4.140625" style="306" customWidth="1"/>
    <col min="10255" max="10256" width="4.5703125" style="306" customWidth="1"/>
    <col min="10257" max="10257" width="5.28515625" style="306" customWidth="1"/>
    <col min="10258" max="10258" width="3.28515625" style="306" customWidth="1"/>
    <col min="10259" max="10259" width="5.42578125" style="306" customWidth="1"/>
    <col min="10260" max="10263" width="2.7109375" style="306" customWidth="1"/>
    <col min="10264" max="10264" width="3.5703125" style="306" customWidth="1"/>
    <col min="10265" max="10265" width="3.85546875" style="306" customWidth="1"/>
    <col min="10266" max="10266" width="4.140625" style="306" customWidth="1"/>
    <col min="10267" max="10268" width="4.5703125" style="306" customWidth="1"/>
    <col min="10269" max="10269" width="5.28515625" style="306" customWidth="1"/>
    <col min="10270" max="10270" width="3.85546875" style="306" customWidth="1"/>
    <col min="10271" max="10271" width="5.28515625" style="306" customWidth="1"/>
    <col min="10272" max="10272" width="5.42578125" style="306" customWidth="1"/>
    <col min="10273" max="10274" width="3.7109375" style="306" customWidth="1"/>
    <col min="10275" max="10275" width="4.140625" style="306" customWidth="1"/>
    <col min="10276" max="10276" width="5.28515625" style="306" customWidth="1"/>
    <col min="10277" max="10278" width="1.42578125" style="306" customWidth="1"/>
    <col min="10279" max="10282" width="4.5703125" style="306" customWidth="1"/>
    <col min="10283" max="10284" width="5.85546875" style="306" customWidth="1"/>
    <col min="10285" max="10496" width="9.140625" style="306"/>
    <col min="10497" max="10497" width="3" style="306" customWidth="1"/>
    <col min="10498" max="10498" width="25.140625" style="306" customWidth="1"/>
    <col min="10499" max="10499" width="4.5703125" style="306" customWidth="1"/>
    <col min="10500" max="10500" width="4.85546875" style="306" customWidth="1"/>
    <col min="10501" max="10501" width="10.7109375" style="306" customWidth="1"/>
    <col min="10502" max="10502" width="9.140625" style="306" customWidth="1"/>
    <col min="10503" max="10503" width="10.7109375" style="306" customWidth="1"/>
    <col min="10504" max="10507" width="2.7109375" style="306" customWidth="1"/>
    <col min="10508" max="10509" width="3.140625" style="306" customWidth="1"/>
    <col min="10510" max="10510" width="4.140625" style="306" customWidth="1"/>
    <col min="10511" max="10512" width="4.5703125" style="306" customWidth="1"/>
    <col min="10513" max="10513" width="5.28515625" style="306" customWidth="1"/>
    <col min="10514" max="10514" width="3.28515625" style="306" customWidth="1"/>
    <col min="10515" max="10515" width="5.42578125" style="306" customWidth="1"/>
    <col min="10516" max="10519" width="2.7109375" style="306" customWidth="1"/>
    <col min="10520" max="10520" width="3.5703125" style="306" customWidth="1"/>
    <col min="10521" max="10521" width="3.85546875" style="306" customWidth="1"/>
    <col min="10522" max="10522" width="4.140625" style="306" customWidth="1"/>
    <col min="10523" max="10524" width="4.5703125" style="306" customWidth="1"/>
    <col min="10525" max="10525" width="5.28515625" style="306" customWidth="1"/>
    <col min="10526" max="10526" width="3.85546875" style="306" customWidth="1"/>
    <col min="10527" max="10527" width="5.28515625" style="306" customWidth="1"/>
    <col min="10528" max="10528" width="5.42578125" style="306" customWidth="1"/>
    <col min="10529" max="10530" width="3.7109375" style="306" customWidth="1"/>
    <col min="10531" max="10531" width="4.140625" style="306" customWidth="1"/>
    <col min="10532" max="10532" width="5.28515625" style="306" customWidth="1"/>
    <col min="10533" max="10534" width="1.42578125" style="306" customWidth="1"/>
    <col min="10535" max="10538" width="4.5703125" style="306" customWidth="1"/>
    <col min="10539" max="10540" width="5.85546875" style="306" customWidth="1"/>
    <col min="10541" max="10752" width="9.140625" style="306"/>
    <col min="10753" max="10753" width="3" style="306" customWidth="1"/>
    <col min="10754" max="10754" width="25.140625" style="306" customWidth="1"/>
    <col min="10755" max="10755" width="4.5703125" style="306" customWidth="1"/>
    <col min="10756" max="10756" width="4.85546875" style="306" customWidth="1"/>
    <col min="10757" max="10757" width="10.7109375" style="306" customWidth="1"/>
    <col min="10758" max="10758" width="9.140625" style="306" customWidth="1"/>
    <col min="10759" max="10759" width="10.7109375" style="306" customWidth="1"/>
    <col min="10760" max="10763" width="2.7109375" style="306" customWidth="1"/>
    <col min="10764" max="10765" width="3.140625" style="306" customWidth="1"/>
    <col min="10766" max="10766" width="4.140625" style="306" customWidth="1"/>
    <col min="10767" max="10768" width="4.5703125" style="306" customWidth="1"/>
    <col min="10769" max="10769" width="5.28515625" style="306" customWidth="1"/>
    <col min="10770" max="10770" width="3.28515625" style="306" customWidth="1"/>
    <col min="10771" max="10771" width="5.42578125" style="306" customWidth="1"/>
    <col min="10772" max="10775" width="2.7109375" style="306" customWidth="1"/>
    <col min="10776" max="10776" width="3.5703125" style="306" customWidth="1"/>
    <col min="10777" max="10777" width="3.85546875" style="306" customWidth="1"/>
    <col min="10778" max="10778" width="4.140625" style="306" customWidth="1"/>
    <col min="10779" max="10780" width="4.5703125" style="306" customWidth="1"/>
    <col min="10781" max="10781" width="5.28515625" style="306" customWidth="1"/>
    <col min="10782" max="10782" width="3.85546875" style="306" customWidth="1"/>
    <col min="10783" max="10783" width="5.28515625" style="306" customWidth="1"/>
    <col min="10784" max="10784" width="5.42578125" style="306" customWidth="1"/>
    <col min="10785" max="10786" width="3.7109375" style="306" customWidth="1"/>
    <col min="10787" max="10787" width="4.140625" style="306" customWidth="1"/>
    <col min="10788" max="10788" width="5.28515625" style="306" customWidth="1"/>
    <col min="10789" max="10790" width="1.42578125" style="306" customWidth="1"/>
    <col min="10791" max="10794" width="4.5703125" style="306" customWidth="1"/>
    <col min="10795" max="10796" width="5.85546875" style="306" customWidth="1"/>
    <col min="10797" max="11008" width="9.140625" style="306"/>
    <col min="11009" max="11009" width="3" style="306" customWidth="1"/>
    <col min="11010" max="11010" width="25.140625" style="306" customWidth="1"/>
    <col min="11011" max="11011" width="4.5703125" style="306" customWidth="1"/>
    <col min="11012" max="11012" width="4.85546875" style="306" customWidth="1"/>
    <col min="11013" max="11013" width="10.7109375" style="306" customWidth="1"/>
    <col min="11014" max="11014" width="9.140625" style="306" customWidth="1"/>
    <col min="11015" max="11015" width="10.7109375" style="306" customWidth="1"/>
    <col min="11016" max="11019" width="2.7109375" style="306" customWidth="1"/>
    <col min="11020" max="11021" width="3.140625" style="306" customWidth="1"/>
    <col min="11022" max="11022" width="4.140625" style="306" customWidth="1"/>
    <col min="11023" max="11024" width="4.5703125" style="306" customWidth="1"/>
    <col min="11025" max="11025" width="5.28515625" style="306" customWidth="1"/>
    <col min="11026" max="11026" width="3.28515625" style="306" customWidth="1"/>
    <col min="11027" max="11027" width="5.42578125" style="306" customWidth="1"/>
    <col min="11028" max="11031" width="2.7109375" style="306" customWidth="1"/>
    <col min="11032" max="11032" width="3.5703125" style="306" customWidth="1"/>
    <col min="11033" max="11033" width="3.85546875" style="306" customWidth="1"/>
    <col min="11034" max="11034" width="4.140625" style="306" customWidth="1"/>
    <col min="11035" max="11036" width="4.5703125" style="306" customWidth="1"/>
    <col min="11037" max="11037" width="5.28515625" style="306" customWidth="1"/>
    <col min="11038" max="11038" width="3.85546875" style="306" customWidth="1"/>
    <col min="11039" max="11039" width="5.28515625" style="306" customWidth="1"/>
    <col min="11040" max="11040" width="5.42578125" style="306" customWidth="1"/>
    <col min="11041" max="11042" width="3.7109375" style="306" customWidth="1"/>
    <col min="11043" max="11043" width="4.140625" style="306" customWidth="1"/>
    <col min="11044" max="11044" width="5.28515625" style="306" customWidth="1"/>
    <col min="11045" max="11046" width="1.42578125" style="306" customWidth="1"/>
    <col min="11047" max="11050" width="4.5703125" style="306" customWidth="1"/>
    <col min="11051" max="11052" width="5.85546875" style="306" customWidth="1"/>
    <col min="11053" max="11264" width="9.140625" style="306"/>
    <col min="11265" max="11265" width="3" style="306" customWidth="1"/>
    <col min="11266" max="11266" width="25.140625" style="306" customWidth="1"/>
    <col min="11267" max="11267" width="4.5703125" style="306" customWidth="1"/>
    <col min="11268" max="11268" width="4.85546875" style="306" customWidth="1"/>
    <col min="11269" max="11269" width="10.7109375" style="306" customWidth="1"/>
    <col min="11270" max="11270" width="9.140625" style="306" customWidth="1"/>
    <col min="11271" max="11271" width="10.7109375" style="306" customWidth="1"/>
    <col min="11272" max="11275" width="2.7109375" style="306" customWidth="1"/>
    <col min="11276" max="11277" width="3.140625" style="306" customWidth="1"/>
    <col min="11278" max="11278" width="4.140625" style="306" customWidth="1"/>
    <col min="11279" max="11280" width="4.5703125" style="306" customWidth="1"/>
    <col min="11281" max="11281" width="5.28515625" style="306" customWidth="1"/>
    <col min="11282" max="11282" width="3.28515625" style="306" customWidth="1"/>
    <col min="11283" max="11283" width="5.42578125" style="306" customWidth="1"/>
    <col min="11284" max="11287" width="2.7109375" style="306" customWidth="1"/>
    <col min="11288" max="11288" width="3.5703125" style="306" customWidth="1"/>
    <col min="11289" max="11289" width="3.85546875" style="306" customWidth="1"/>
    <col min="11290" max="11290" width="4.140625" style="306" customWidth="1"/>
    <col min="11291" max="11292" width="4.5703125" style="306" customWidth="1"/>
    <col min="11293" max="11293" width="5.28515625" style="306" customWidth="1"/>
    <col min="11294" max="11294" width="3.85546875" style="306" customWidth="1"/>
    <col min="11295" max="11295" width="5.28515625" style="306" customWidth="1"/>
    <col min="11296" max="11296" width="5.42578125" style="306" customWidth="1"/>
    <col min="11297" max="11298" width="3.7109375" style="306" customWidth="1"/>
    <col min="11299" max="11299" width="4.140625" style="306" customWidth="1"/>
    <col min="11300" max="11300" width="5.28515625" style="306" customWidth="1"/>
    <col min="11301" max="11302" width="1.42578125" style="306" customWidth="1"/>
    <col min="11303" max="11306" width="4.5703125" style="306" customWidth="1"/>
    <col min="11307" max="11308" width="5.85546875" style="306" customWidth="1"/>
    <col min="11309" max="11520" width="9.140625" style="306"/>
    <col min="11521" max="11521" width="3" style="306" customWidth="1"/>
    <col min="11522" max="11522" width="25.140625" style="306" customWidth="1"/>
    <col min="11523" max="11523" width="4.5703125" style="306" customWidth="1"/>
    <col min="11524" max="11524" width="4.85546875" style="306" customWidth="1"/>
    <col min="11525" max="11525" width="10.7109375" style="306" customWidth="1"/>
    <col min="11526" max="11526" width="9.140625" style="306" customWidth="1"/>
    <col min="11527" max="11527" width="10.7109375" style="306" customWidth="1"/>
    <col min="11528" max="11531" width="2.7109375" style="306" customWidth="1"/>
    <col min="11532" max="11533" width="3.140625" style="306" customWidth="1"/>
    <col min="11534" max="11534" width="4.140625" style="306" customWidth="1"/>
    <col min="11535" max="11536" width="4.5703125" style="306" customWidth="1"/>
    <col min="11537" max="11537" width="5.28515625" style="306" customWidth="1"/>
    <col min="11538" max="11538" width="3.28515625" style="306" customWidth="1"/>
    <col min="11539" max="11539" width="5.42578125" style="306" customWidth="1"/>
    <col min="11540" max="11543" width="2.7109375" style="306" customWidth="1"/>
    <col min="11544" max="11544" width="3.5703125" style="306" customWidth="1"/>
    <col min="11545" max="11545" width="3.85546875" style="306" customWidth="1"/>
    <col min="11546" max="11546" width="4.140625" style="306" customWidth="1"/>
    <col min="11547" max="11548" width="4.5703125" style="306" customWidth="1"/>
    <col min="11549" max="11549" width="5.28515625" style="306" customWidth="1"/>
    <col min="11550" max="11550" width="3.85546875" style="306" customWidth="1"/>
    <col min="11551" max="11551" width="5.28515625" style="306" customWidth="1"/>
    <col min="11552" max="11552" width="5.42578125" style="306" customWidth="1"/>
    <col min="11553" max="11554" width="3.7109375" style="306" customWidth="1"/>
    <col min="11555" max="11555" width="4.140625" style="306" customWidth="1"/>
    <col min="11556" max="11556" width="5.28515625" style="306" customWidth="1"/>
    <col min="11557" max="11558" width="1.42578125" style="306" customWidth="1"/>
    <col min="11559" max="11562" width="4.5703125" style="306" customWidth="1"/>
    <col min="11563" max="11564" width="5.85546875" style="306" customWidth="1"/>
    <col min="11565" max="11776" width="9.140625" style="306"/>
    <col min="11777" max="11777" width="3" style="306" customWidth="1"/>
    <col min="11778" max="11778" width="25.140625" style="306" customWidth="1"/>
    <col min="11779" max="11779" width="4.5703125" style="306" customWidth="1"/>
    <col min="11780" max="11780" width="4.85546875" style="306" customWidth="1"/>
    <col min="11781" max="11781" width="10.7109375" style="306" customWidth="1"/>
    <col min="11782" max="11782" width="9.140625" style="306" customWidth="1"/>
    <col min="11783" max="11783" width="10.7109375" style="306" customWidth="1"/>
    <col min="11784" max="11787" width="2.7109375" style="306" customWidth="1"/>
    <col min="11788" max="11789" width="3.140625" style="306" customWidth="1"/>
    <col min="11790" max="11790" width="4.140625" style="306" customWidth="1"/>
    <col min="11791" max="11792" width="4.5703125" style="306" customWidth="1"/>
    <col min="11793" max="11793" width="5.28515625" style="306" customWidth="1"/>
    <col min="11794" max="11794" width="3.28515625" style="306" customWidth="1"/>
    <col min="11795" max="11795" width="5.42578125" style="306" customWidth="1"/>
    <col min="11796" max="11799" width="2.7109375" style="306" customWidth="1"/>
    <col min="11800" max="11800" width="3.5703125" style="306" customWidth="1"/>
    <col min="11801" max="11801" width="3.85546875" style="306" customWidth="1"/>
    <col min="11802" max="11802" width="4.140625" style="306" customWidth="1"/>
    <col min="11803" max="11804" width="4.5703125" style="306" customWidth="1"/>
    <col min="11805" max="11805" width="5.28515625" style="306" customWidth="1"/>
    <col min="11806" max="11806" width="3.85546875" style="306" customWidth="1"/>
    <col min="11807" max="11807" width="5.28515625" style="306" customWidth="1"/>
    <col min="11808" max="11808" width="5.42578125" style="306" customWidth="1"/>
    <col min="11809" max="11810" width="3.7109375" style="306" customWidth="1"/>
    <col min="11811" max="11811" width="4.140625" style="306" customWidth="1"/>
    <col min="11812" max="11812" width="5.28515625" style="306" customWidth="1"/>
    <col min="11813" max="11814" width="1.42578125" style="306" customWidth="1"/>
    <col min="11815" max="11818" width="4.5703125" style="306" customWidth="1"/>
    <col min="11819" max="11820" width="5.85546875" style="306" customWidth="1"/>
    <col min="11821" max="12032" width="9.140625" style="306"/>
    <col min="12033" max="12033" width="3" style="306" customWidth="1"/>
    <col min="12034" max="12034" width="25.140625" style="306" customWidth="1"/>
    <col min="12035" max="12035" width="4.5703125" style="306" customWidth="1"/>
    <col min="12036" max="12036" width="4.85546875" style="306" customWidth="1"/>
    <col min="12037" max="12037" width="10.7109375" style="306" customWidth="1"/>
    <col min="12038" max="12038" width="9.140625" style="306" customWidth="1"/>
    <col min="12039" max="12039" width="10.7109375" style="306" customWidth="1"/>
    <col min="12040" max="12043" width="2.7109375" style="306" customWidth="1"/>
    <col min="12044" max="12045" width="3.140625" style="306" customWidth="1"/>
    <col min="12046" max="12046" width="4.140625" style="306" customWidth="1"/>
    <col min="12047" max="12048" width="4.5703125" style="306" customWidth="1"/>
    <col min="12049" max="12049" width="5.28515625" style="306" customWidth="1"/>
    <col min="12050" max="12050" width="3.28515625" style="306" customWidth="1"/>
    <col min="12051" max="12051" width="5.42578125" style="306" customWidth="1"/>
    <col min="12052" max="12055" width="2.7109375" style="306" customWidth="1"/>
    <col min="12056" max="12056" width="3.5703125" style="306" customWidth="1"/>
    <col min="12057" max="12057" width="3.85546875" style="306" customWidth="1"/>
    <col min="12058" max="12058" width="4.140625" style="306" customWidth="1"/>
    <col min="12059" max="12060" width="4.5703125" style="306" customWidth="1"/>
    <col min="12061" max="12061" width="5.28515625" style="306" customWidth="1"/>
    <col min="12062" max="12062" width="3.85546875" style="306" customWidth="1"/>
    <col min="12063" max="12063" width="5.28515625" style="306" customWidth="1"/>
    <col min="12064" max="12064" width="5.42578125" style="306" customWidth="1"/>
    <col min="12065" max="12066" width="3.7109375" style="306" customWidth="1"/>
    <col min="12067" max="12067" width="4.140625" style="306" customWidth="1"/>
    <col min="12068" max="12068" width="5.28515625" style="306" customWidth="1"/>
    <col min="12069" max="12070" width="1.42578125" style="306" customWidth="1"/>
    <col min="12071" max="12074" width="4.5703125" style="306" customWidth="1"/>
    <col min="12075" max="12076" width="5.85546875" style="306" customWidth="1"/>
    <col min="12077" max="12288" width="9.140625" style="306"/>
    <col min="12289" max="12289" width="3" style="306" customWidth="1"/>
    <col min="12290" max="12290" width="25.140625" style="306" customWidth="1"/>
    <col min="12291" max="12291" width="4.5703125" style="306" customWidth="1"/>
    <col min="12292" max="12292" width="4.85546875" style="306" customWidth="1"/>
    <col min="12293" max="12293" width="10.7109375" style="306" customWidth="1"/>
    <col min="12294" max="12294" width="9.140625" style="306" customWidth="1"/>
    <col min="12295" max="12295" width="10.7109375" style="306" customWidth="1"/>
    <col min="12296" max="12299" width="2.7109375" style="306" customWidth="1"/>
    <col min="12300" max="12301" width="3.140625" style="306" customWidth="1"/>
    <col min="12302" max="12302" width="4.140625" style="306" customWidth="1"/>
    <col min="12303" max="12304" width="4.5703125" style="306" customWidth="1"/>
    <col min="12305" max="12305" width="5.28515625" style="306" customWidth="1"/>
    <col min="12306" max="12306" width="3.28515625" style="306" customWidth="1"/>
    <col min="12307" max="12307" width="5.42578125" style="306" customWidth="1"/>
    <col min="12308" max="12311" width="2.7109375" style="306" customWidth="1"/>
    <col min="12312" max="12312" width="3.5703125" style="306" customWidth="1"/>
    <col min="12313" max="12313" width="3.85546875" style="306" customWidth="1"/>
    <col min="12314" max="12314" width="4.140625" style="306" customWidth="1"/>
    <col min="12315" max="12316" width="4.5703125" style="306" customWidth="1"/>
    <col min="12317" max="12317" width="5.28515625" style="306" customWidth="1"/>
    <col min="12318" max="12318" width="3.85546875" style="306" customWidth="1"/>
    <col min="12319" max="12319" width="5.28515625" style="306" customWidth="1"/>
    <col min="12320" max="12320" width="5.42578125" style="306" customWidth="1"/>
    <col min="12321" max="12322" width="3.7109375" style="306" customWidth="1"/>
    <col min="12323" max="12323" width="4.140625" style="306" customWidth="1"/>
    <col min="12324" max="12324" width="5.28515625" style="306" customWidth="1"/>
    <col min="12325" max="12326" width="1.42578125" style="306" customWidth="1"/>
    <col min="12327" max="12330" width="4.5703125" style="306" customWidth="1"/>
    <col min="12331" max="12332" width="5.85546875" style="306" customWidth="1"/>
    <col min="12333" max="12544" width="9.140625" style="306"/>
    <col min="12545" max="12545" width="3" style="306" customWidth="1"/>
    <col min="12546" max="12546" width="25.140625" style="306" customWidth="1"/>
    <col min="12547" max="12547" width="4.5703125" style="306" customWidth="1"/>
    <col min="12548" max="12548" width="4.85546875" style="306" customWidth="1"/>
    <col min="12549" max="12549" width="10.7109375" style="306" customWidth="1"/>
    <col min="12550" max="12550" width="9.140625" style="306" customWidth="1"/>
    <col min="12551" max="12551" width="10.7109375" style="306" customWidth="1"/>
    <col min="12552" max="12555" width="2.7109375" style="306" customWidth="1"/>
    <col min="12556" max="12557" width="3.140625" style="306" customWidth="1"/>
    <col min="12558" max="12558" width="4.140625" style="306" customWidth="1"/>
    <col min="12559" max="12560" width="4.5703125" style="306" customWidth="1"/>
    <col min="12561" max="12561" width="5.28515625" style="306" customWidth="1"/>
    <col min="12562" max="12562" width="3.28515625" style="306" customWidth="1"/>
    <col min="12563" max="12563" width="5.42578125" style="306" customWidth="1"/>
    <col min="12564" max="12567" width="2.7109375" style="306" customWidth="1"/>
    <col min="12568" max="12568" width="3.5703125" style="306" customWidth="1"/>
    <col min="12569" max="12569" width="3.85546875" style="306" customWidth="1"/>
    <col min="12570" max="12570" width="4.140625" style="306" customWidth="1"/>
    <col min="12571" max="12572" width="4.5703125" style="306" customWidth="1"/>
    <col min="12573" max="12573" width="5.28515625" style="306" customWidth="1"/>
    <col min="12574" max="12574" width="3.85546875" style="306" customWidth="1"/>
    <col min="12575" max="12575" width="5.28515625" style="306" customWidth="1"/>
    <col min="12576" max="12576" width="5.42578125" style="306" customWidth="1"/>
    <col min="12577" max="12578" width="3.7109375" style="306" customWidth="1"/>
    <col min="12579" max="12579" width="4.140625" style="306" customWidth="1"/>
    <col min="12580" max="12580" width="5.28515625" style="306" customWidth="1"/>
    <col min="12581" max="12582" width="1.42578125" style="306" customWidth="1"/>
    <col min="12583" max="12586" width="4.5703125" style="306" customWidth="1"/>
    <col min="12587" max="12588" width="5.85546875" style="306" customWidth="1"/>
    <col min="12589" max="12800" width="9.140625" style="306"/>
    <col min="12801" max="12801" width="3" style="306" customWidth="1"/>
    <col min="12802" max="12802" width="25.140625" style="306" customWidth="1"/>
    <col min="12803" max="12803" width="4.5703125" style="306" customWidth="1"/>
    <col min="12804" max="12804" width="4.85546875" style="306" customWidth="1"/>
    <col min="12805" max="12805" width="10.7109375" style="306" customWidth="1"/>
    <col min="12806" max="12806" width="9.140625" style="306" customWidth="1"/>
    <col min="12807" max="12807" width="10.7109375" style="306" customWidth="1"/>
    <col min="12808" max="12811" width="2.7109375" style="306" customWidth="1"/>
    <col min="12812" max="12813" width="3.140625" style="306" customWidth="1"/>
    <col min="12814" max="12814" width="4.140625" style="306" customWidth="1"/>
    <col min="12815" max="12816" width="4.5703125" style="306" customWidth="1"/>
    <col min="12817" max="12817" width="5.28515625" style="306" customWidth="1"/>
    <col min="12818" max="12818" width="3.28515625" style="306" customWidth="1"/>
    <col min="12819" max="12819" width="5.42578125" style="306" customWidth="1"/>
    <col min="12820" max="12823" width="2.7109375" style="306" customWidth="1"/>
    <col min="12824" max="12824" width="3.5703125" style="306" customWidth="1"/>
    <col min="12825" max="12825" width="3.85546875" style="306" customWidth="1"/>
    <col min="12826" max="12826" width="4.140625" style="306" customWidth="1"/>
    <col min="12827" max="12828" width="4.5703125" style="306" customWidth="1"/>
    <col min="12829" max="12829" width="5.28515625" style="306" customWidth="1"/>
    <col min="12830" max="12830" width="3.85546875" style="306" customWidth="1"/>
    <col min="12831" max="12831" width="5.28515625" style="306" customWidth="1"/>
    <col min="12832" max="12832" width="5.42578125" style="306" customWidth="1"/>
    <col min="12833" max="12834" width="3.7109375" style="306" customWidth="1"/>
    <col min="12835" max="12835" width="4.140625" style="306" customWidth="1"/>
    <col min="12836" max="12836" width="5.28515625" style="306" customWidth="1"/>
    <col min="12837" max="12838" width="1.42578125" style="306" customWidth="1"/>
    <col min="12839" max="12842" width="4.5703125" style="306" customWidth="1"/>
    <col min="12843" max="12844" width="5.85546875" style="306" customWidth="1"/>
    <col min="12845" max="13056" width="9.140625" style="306"/>
    <col min="13057" max="13057" width="3" style="306" customWidth="1"/>
    <col min="13058" max="13058" width="25.140625" style="306" customWidth="1"/>
    <col min="13059" max="13059" width="4.5703125" style="306" customWidth="1"/>
    <col min="13060" max="13060" width="4.85546875" style="306" customWidth="1"/>
    <col min="13061" max="13061" width="10.7109375" style="306" customWidth="1"/>
    <col min="13062" max="13062" width="9.140625" style="306" customWidth="1"/>
    <col min="13063" max="13063" width="10.7109375" style="306" customWidth="1"/>
    <col min="13064" max="13067" width="2.7109375" style="306" customWidth="1"/>
    <col min="13068" max="13069" width="3.140625" style="306" customWidth="1"/>
    <col min="13070" max="13070" width="4.140625" style="306" customWidth="1"/>
    <col min="13071" max="13072" width="4.5703125" style="306" customWidth="1"/>
    <col min="13073" max="13073" width="5.28515625" style="306" customWidth="1"/>
    <col min="13074" max="13074" width="3.28515625" style="306" customWidth="1"/>
    <col min="13075" max="13075" width="5.42578125" style="306" customWidth="1"/>
    <col min="13076" max="13079" width="2.7109375" style="306" customWidth="1"/>
    <col min="13080" max="13080" width="3.5703125" style="306" customWidth="1"/>
    <col min="13081" max="13081" width="3.85546875" style="306" customWidth="1"/>
    <col min="13082" max="13082" width="4.140625" style="306" customWidth="1"/>
    <col min="13083" max="13084" width="4.5703125" style="306" customWidth="1"/>
    <col min="13085" max="13085" width="5.28515625" style="306" customWidth="1"/>
    <col min="13086" max="13086" width="3.85546875" style="306" customWidth="1"/>
    <col min="13087" max="13087" width="5.28515625" style="306" customWidth="1"/>
    <col min="13088" max="13088" width="5.42578125" style="306" customWidth="1"/>
    <col min="13089" max="13090" width="3.7109375" style="306" customWidth="1"/>
    <col min="13091" max="13091" width="4.140625" style="306" customWidth="1"/>
    <col min="13092" max="13092" width="5.28515625" style="306" customWidth="1"/>
    <col min="13093" max="13094" width="1.42578125" style="306" customWidth="1"/>
    <col min="13095" max="13098" width="4.5703125" style="306" customWidth="1"/>
    <col min="13099" max="13100" width="5.85546875" style="306" customWidth="1"/>
    <col min="13101" max="13312" width="9.140625" style="306"/>
    <col min="13313" max="13313" width="3" style="306" customWidth="1"/>
    <col min="13314" max="13314" width="25.140625" style="306" customWidth="1"/>
    <col min="13315" max="13315" width="4.5703125" style="306" customWidth="1"/>
    <col min="13316" max="13316" width="4.85546875" style="306" customWidth="1"/>
    <col min="13317" max="13317" width="10.7109375" style="306" customWidth="1"/>
    <col min="13318" max="13318" width="9.140625" style="306" customWidth="1"/>
    <col min="13319" max="13319" width="10.7109375" style="306" customWidth="1"/>
    <col min="13320" max="13323" width="2.7109375" style="306" customWidth="1"/>
    <col min="13324" max="13325" width="3.140625" style="306" customWidth="1"/>
    <col min="13326" max="13326" width="4.140625" style="306" customWidth="1"/>
    <col min="13327" max="13328" width="4.5703125" style="306" customWidth="1"/>
    <col min="13329" max="13329" width="5.28515625" style="306" customWidth="1"/>
    <col min="13330" max="13330" width="3.28515625" style="306" customWidth="1"/>
    <col min="13331" max="13331" width="5.42578125" style="306" customWidth="1"/>
    <col min="13332" max="13335" width="2.7109375" style="306" customWidth="1"/>
    <col min="13336" max="13336" width="3.5703125" style="306" customWidth="1"/>
    <col min="13337" max="13337" width="3.85546875" style="306" customWidth="1"/>
    <col min="13338" max="13338" width="4.140625" style="306" customWidth="1"/>
    <col min="13339" max="13340" width="4.5703125" style="306" customWidth="1"/>
    <col min="13341" max="13341" width="5.28515625" style="306" customWidth="1"/>
    <col min="13342" max="13342" width="3.85546875" style="306" customWidth="1"/>
    <col min="13343" max="13343" width="5.28515625" style="306" customWidth="1"/>
    <col min="13344" max="13344" width="5.42578125" style="306" customWidth="1"/>
    <col min="13345" max="13346" width="3.7109375" style="306" customWidth="1"/>
    <col min="13347" max="13347" width="4.140625" style="306" customWidth="1"/>
    <col min="13348" max="13348" width="5.28515625" style="306" customWidth="1"/>
    <col min="13349" max="13350" width="1.42578125" style="306" customWidth="1"/>
    <col min="13351" max="13354" width="4.5703125" style="306" customWidth="1"/>
    <col min="13355" max="13356" width="5.85546875" style="306" customWidth="1"/>
    <col min="13357" max="13568" width="9.140625" style="306"/>
    <col min="13569" max="13569" width="3" style="306" customWidth="1"/>
    <col min="13570" max="13570" width="25.140625" style="306" customWidth="1"/>
    <col min="13571" max="13571" width="4.5703125" style="306" customWidth="1"/>
    <col min="13572" max="13572" width="4.85546875" style="306" customWidth="1"/>
    <col min="13573" max="13573" width="10.7109375" style="306" customWidth="1"/>
    <col min="13574" max="13574" width="9.140625" style="306" customWidth="1"/>
    <col min="13575" max="13575" width="10.7109375" style="306" customWidth="1"/>
    <col min="13576" max="13579" width="2.7109375" style="306" customWidth="1"/>
    <col min="13580" max="13581" width="3.140625" style="306" customWidth="1"/>
    <col min="13582" max="13582" width="4.140625" style="306" customWidth="1"/>
    <col min="13583" max="13584" width="4.5703125" style="306" customWidth="1"/>
    <col min="13585" max="13585" width="5.28515625" style="306" customWidth="1"/>
    <col min="13586" max="13586" width="3.28515625" style="306" customWidth="1"/>
    <col min="13587" max="13587" width="5.42578125" style="306" customWidth="1"/>
    <col min="13588" max="13591" width="2.7109375" style="306" customWidth="1"/>
    <col min="13592" max="13592" width="3.5703125" style="306" customWidth="1"/>
    <col min="13593" max="13593" width="3.85546875" style="306" customWidth="1"/>
    <col min="13594" max="13594" width="4.140625" style="306" customWidth="1"/>
    <col min="13595" max="13596" width="4.5703125" style="306" customWidth="1"/>
    <col min="13597" max="13597" width="5.28515625" style="306" customWidth="1"/>
    <col min="13598" max="13598" width="3.85546875" style="306" customWidth="1"/>
    <col min="13599" max="13599" width="5.28515625" style="306" customWidth="1"/>
    <col min="13600" max="13600" width="5.42578125" style="306" customWidth="1"/>
    <col min="13601" max="13602" width="3.7109375" style="306" customWidth="1"/>
    <col min="13603" max="13603" width="4.140625" style="306" customWidth="1"/>
    <col min="13604" max="13604" width="5.28515625" style="306" customWidth="1"/>
    <col min="13605" max="13606" width="1.42578125" style="306" customWidth="1"/>
    <col min="13607" max="13610" width="4.5703125" style="306" customWidth="1"/>
    <col min="13611" max="13612" width="5.85546875" style="306" customWidth="1"/>
    <col min="13613" max="13824" width="9.140625" style="306"/>
    <col min="13825" max="13825" width="3" style="306" customWidth="1"/>
    <col min="13826" max="13826" width="25.140625" style="306" customWidth="1"/>
    <col min="13827" max="13827" width="4.5703125" style="306" customWidth="1"/>
    <col min="13828" max="13828" width="4.85546875" style="306" customWidth="1"/>
    <col min="13829" max="13829" width="10.7109375" style="306" customWidth="1"/>
    <col min="13830" max="13830" width="9.140625" style="306" customWidth="1"/>
    <col min="13831" max="13831" width="10.7109375" style="306" customWidth="1"/>
    <col min="13832" max="13835" width="2.7109375" style="306" customWidth="1"/>
    <col min="13836" max="13837" width="3.140625" style="306" customWidth="1"/>
    <col min="13838" max="13838" width="4.140625" style="306" customWidth="1"/>
    <col min="13839" max="13840" width="4.5703125" style="306" customWidth="1"/>
    <col min="13841" max="13841" width="5.28515625" style="306" customWidth="1"/>
    <col min="13842" max="13842" width="3.28515625" style="306" customWidth="1"/>
    <col min="13843" max="13843" width="5.42578125" style="306" customWidth="1"/>
    <col min="13844" max="13847" width="2.7109375" style="306" customWidth="1"/>
    <col min="13848" max="13848" width="3.5703125" style="306" customWidth="1"/>
    <col min="13849" max="13849" width="3.85546875" style="306" customWidth="1"/>
    <col min="13850" max="13850" width="4.140625" style="306" customWidth="1"/>
    <col min="13851" max="13852" width="4.5703125" style="306" customWidth="1"/>
    <col min="13853" max="13853" width="5.28515625" style="306" customWidth="1"/>
    <col min="13854" max="13854" width="3.85546875" style="306" customWidth="1"/>
    <col min="13855" max="13855" width="5.28515625" style="306" customWidth="1"/>
    <col min="13856" max="13856" width="5.42578125" style="306" customWidth="1"/>
    <col min="13857" max="13858" width="3.7109375" style="306" customWidth="1"/>
    <col min="13859" max="13859" width="4.140625" style="306" customWidth="1"/>
    <col min="13860" max="13860" width="5.28515625" style="306" customWidth="1"/>
    <col min="13861" max="13862" width="1.42578125" style="306" customWidth="1"/>
    <col min="13863" max="13866" width="4.5703125" style="306" customWidth="1"/>
    <col min="13867" max="13868" width="5.85546875" style="306" customWidth="1"/>
    <col min="13869" max="14080" width="9.140625" style="306"/>
    <col min="14081" max="14081" width="3" style="306" customWidth="1"/>
    <col min="14082" max="14082" width="25.140625" style="306" customWidth="1"/>
    <col min="14083" max="14083" width="4.5703125" style="306" customWidth="1"/>
    <col min="14084" max="14084" width="4.85546875" style="306" customWidth="1"/>
    <col min="14085" max="14085" width="10.7109375" style="306" customWidth="1"/>
    <col min="14086" max="14086" width="9.140625" style="306" customWidth="1"/>
    <col min="14087" max="14087" width="10.7109375" style="306" customWidth="1"/>
    <col min="14088" max="14091" width="2.7109375" style="306" customWidth="1"/>
    <col min="14092" max="14093" width="3.140625" style="306" customWidth="1"/>
    <col min="14094" max="14094" width="4.140625" style="306" customWidth="1"/>
    <col min="14095" max="14096" width="4.5703125" style="306" customWidth="1"/>
    <col min="14097" max="14097" width="5.28515625" style="306" customWidth="1"/>
    <col min="14098" max="14098" width="3.28515625" style="306" customWidth="1"/>
    <col min="14099" max="14099" width="5.42578125" style="306" customWidth="1"/>
    <col min="14100" max="14103" width="2.7109375" style="306" customWidth="1"/>
    <col min="14104" max="14104" width="3.5703125" style="306" customWidth="1"/>
    <col min="14105" max="14105" width="3.85546875" style="306" customWidth="1"/>
    <col min="14106" max="14106" width="4.140625" style="306" customWidth="1"/>
    <col min="14107" max="14108" width="4.5703125" style="306" customWidth="1"/>
    <col min="14109" max="14109" width="5.28515625" style="306" customWidth="1"/>
    <col min="14110" max="14110" width="3.85546875" style="306" customWidth="1"/>
    <col min="14111" max="14111" width="5.28515625" style="306" customWidth="1"/>
    <col min="14112" max="14112" width="5.42578125" style="306" customWidth="1"/>
    <col min="14113" max="14114" width="3.7109375" style="306" customWidth="1"/>
    <col min="14115" max="14115" width="4.140625" style="306" customWidth="1"/>
    <col min="14116" max="14116" width="5.28515625" style="306" customWidth="1"/>
    <col min="14117" max="14118" width="1.42578125" style="306" customWidth="1"/>
    <col min="14119" max="14122" width="4.5703125" style="306" customWidth="1"/>
    <col min="14123" max="14124" width="5.85546875" style="306" customWidth="1"/>
    <col min="14125" max="14336" width="9.140625" style="306"/>
    <col min="14337" max="14337" width="3" style="306" customWidth="1"/>
    <col min="14338" max="14338" width="25.140625" style="306" customWidth="1"/>
    <col min="14339" max="14339" width="4.5703125" style="306" customWidth="1"/>
    <col min="14340" max="14340" width="4.85546875" style="306" customWidth="1"/>
    <col min="14341" max="14341" width="10.7109375" style="306" customWidth="1"/>
    <col min="14342" max="14342" width="9.140625" style="306" customWidth="1"/>
    <col min="14343" max="14343" width="10.7109375" style="306" customWidth="1"/>
    <col min="14344" max="14347" width="2.7109375" style="306" customWidth="1"/>
    <col min="14348" max="14349" width="3.140625" style="306" customWidth="1"/>
    <col min="14350" max="14350" width="4.140625" style="306" customWidth="1"/>
    <col min="14351" max="14352" width="4.5703125" style="306" customWidth="1"/>
    <col min="14353" max="14353" width="5.28515625" style="306" customWidth="1"/>
    <col min="14354" max="14354" width="3.28515625" style="306" customWidth="1"/>
    <col min="14355" max="14355" width="5.42578125" style="306" customWidth="1"/>
    <col min="14356" max="14359" width="2.7109375" style="306" customWidth="1"/>
    <col min="14360" max="14360" width="3.5703125" style="306" customWidth="1"/>
    <col min="14361" max="14361" width="3.85546875" style="306" customWidth="1"/>
    <col min="14362" max="14362" width="4.140625" style="306" customWidth="1"/>
    <col min="14363" max="14364" width="4.5703125" style="306" customWidth="1"/>
    <col min="14365" max="14365" width="5.28515625" style="306" customWidth="1"/>
    <col min="14366" max="14366" width="3.85546875" style="306" customWidth="1"/>
    <col min="14367" max="14367" width="5.28515625" style="306" customWidth="1"/>
    <col min="14368" max="14368" width="5.42578125" style="306" customWidth="1"/>
    <col min="14369" max="14370" width="3.7109375" style="306" customWidth="1"/>
    <col min="14371" max="14371" width="4.140625" style="306" customWidth="1"/>
    <col min="14372" max="14372" width="5.28515625" style="306" customWidth="1"/>
    <col min="14373" max="14374" width="1.42578125" style="306" customWidth="1"/>
    <col min="14375" max="14378" width="4.5703125" style="306" customWidth="1"/>
    <col min="14379" max="14380" width="5.85546875" style="306" customWidth="1"/>
    <col min="14381" max="14592" width="9.140625" style="306"/>
    <col min="14593" max="14593" width="3" style="306" customWidth="1"/>
    <col min="14594" max="14594" width="25.140625" style="306" customWidth="1"/>
    <col min="14595" max="14595" width="4.5703125" style="306" customWidth="1"/>
    <col min="14596" max="14596" width="4.85546875" style="306" customWidth="1"/>
    <col min="14597" max="14597" width="10.7109375" style="306" customWidth="1"/>
    <col min="14598" max="14598" width="9.140625" style="306" customWidth="1"/>
    <col min="14599" max="14599" width="10.7109375" style="306" customWidth="1"/>
    <col min="14600" max="14603" width="2.7109375" style="306" customWidth="1"/>
    <col min="14604" max="14605" width="3.140625" style="306" customWidth="1"/>
    <col min="14606" max="14606" width="4.140625" style="306" customWidth="1"/>
    <col min="14607" max="14608" width="4.5703125" style="306" customWidth="1"/>
    <col min="14609" max="14609" width="5.28515625" style="306" customWidth="1"/>
    <col min="14610" max="14610" width="3.28515625" style="306" customWidth="1"/>
    <col min="14611" max="14611" width="5.42578125" style="306" customWidth="1"/>
    <col min="14612" max="14615" width="2.7109375" style="306" customWidth="1"/>
    <col min="14616" max="14616" width="3.5703125" style="306" customWidth="1"/>
    <col min="14617" max="14617" width="3.85546875" style="306" customWidth="1"/>
    <col min="14618" max="14618" width="4.140625" style="306" customWidth="1"/>
    <col min="14619" max="14620" width="4.5703125" style="306" customWidth="1"/>
    <col min="14621" max="14621" width="5.28515625" style="306" customWidth="1"/>
    <col min="14622" max="14622" width="3.85546875" style="306" customWidth="1"/>
    <col min="14623" max="14623" width="5.28515625" style="306" customWidth="1"/>
    <col min="14624" max="14624" width="5.42578125" style="306" customWidth="1"/>
    <col min="14625" max="14626" width="3.7109375" style="306" customWidth="1"/>
    <col min="14627" max="14627" width="4.140625" style="306" customWidth="1"/>
    <col min="14628" max="14628" width="5.28515625" style="306" customWidth="1"/>
    <col min="14629" max="14630" width="1.42578125" style="306" customWidth="1"/>
    <col min="14631" max="14634" width="4.5703125" style="306" customWidth="1"/>
    <col min="14635" max="14636" width="5.85546875" style="306" customWidth="1"/>
    <col min="14637" max="14848" width="9.140625" style="306"/>
    <col min="14849" max="14849" width="3" style="306" customWidth="1"/>
    <col min="14850" max="14850" width="25.140625" style="306" customWidth="1"/>
    <col min="14851" max="14851" width="4.5703125" style="306" customWidth="1"/>
    <col min="14852" max="14852" width="4.85546875" style="306" customWidth="1"/>
    <col min="14853" max="14853" width="10.7109375" style="306" customWidth="1"/>
    <col min="14854" max="14854" width="9.140625" style="306" customWidth="1"/>
    <col min="14855" max="14855" width="10.7109375" style="306" customWidth="1"/>
    <col min="14856" max="14859" width="2.7109375" style="306" customWidth="1"/>
    <col min="14860" max="14861" width="3.140625" style="306" customWidth="1"/>
    <col min="14862" max="14862" width="4.140625" style="306" customWidth="1"/>
    <col min="14863" max="14864" width="4.5703125" style="306" customWidth="1"/>
    <col min="14865" max="14865" width="5.28515625" style="306" customWidth="1"/>
    <col min="14866" max="14866" width="3.28515625" style="306" customWidth="1"/>
    <col min="14867" max="14867" width="5.42578125" style="306" customWidth="1"/>
    <col min="14868" max="14871" width="2.7109375" style="306" customWidth="1"/>
    <col min="14872" max="14872" width="3.5703125" style="306" customWidth="1"/>
    <col min="14873" max="14873" width="3.85546875" style="306" customWidth="1"/>
    <col min="14874" max="14874" width="4.140625" style="306" customWidth="1"/>
    <col min="14875" max="14876" width="4.5703125" style="306" customWidth="1"/>
    <col min="14877" max="14877" width="5.28515625" style="306" customWidth="1"/>
    <col min="14878" max="14878" width="3.85546875" style="306" customWidth="1"/>
    <col min="14879" max="14879" width="5.28515625" style="306" customWidth="1"/>
    <col min="14880" max="14880" width="5.42578125" style="306" customWidth="1"/>
    <col min="14881" max="14882" width="3.7109375" style="306" customWidth="1"/>
    <col min="14883" max="14883" width="4.140625" style="306" customWidth="1"/>
    <col min="14884" max="14884" width="5.28515625" style="306" customWidth="1"/>
    <col min="14885" max="14886" width="1.42578125" style="306" customWidth="1"/>
    <col min="14887" max="14890" width="4.5703125" style="306" customWidth="1"/>
    <col min="14891" max="14892" width="5.85546875" style="306" customWidth="1"/>
    <col min="14893" max="15104" width="9.140625" style="306"/>
    <col min="15105" max="15105" width="3" style="306" customWidth="1"/>
    <col min="15106" max="15106" width="25.140625" style="306" customWidth="1"/>
    <col min="15107" max="15107" width="4.5703125" style="306" customWidth="1"/>
    <col min="15108" max="15108" width="4.85546875" style="306" customWidth="1"/>
    <col min="15109" max="15109" width="10.7109375" style="306" customWidth="1"/>
    <col min="15110" max="15110" width="9.140625" style="306" customWidth="1"/>
    <col min="15111" max="15111" width="10.7109375" style="306" customWidth="1"/>
    <col min="15112" max="15115" width="2.7109375" style="306" customWidth="1"/>
    <col min="15116" max="15117" width="3.140625" style="306" customWidth="1"/>
    <col min="15118" max="15118" width="4.140625" style="306" customWidth="1"/>
    <col min="15119" max="15120" width="4.5703125" style="306" customWidth="1"/>
    <col min="15121" max="15121" width="5.28515625" style="306" customWidth="1"/>
    <col min="15122" max="15122" width="3.28515625" style="306" customWidth="1"/>
    <col min="15123" max="15123" width="5.42578125" style="306" customWidth="1"/>
    <col min="15124" max="15127" width="2.7109375" style="306" customWidth="1"/>
    <col min="15128" max="15128" width="3.5703125" style="306" customWidth="1"/>
    <col min="15129" max="15129" width="3.85546875" style="306" customWidth="1"/>
    <col min="15130" max="15130" width="4.140625" style="306" customWidth="1"/>
    <col min="15131" max="15132" width="4.5703125" style="306" customWidth="1"/>
    <col min="15133" max="15133" width="5.28515625" style="306" customWidth="1"/>
    <col min="15134" max="15134" width="3.85546875" style="306" customWidth="1"/>
    <col min="15135" max="15135" width="5.28515625" style="306" customWidth="1"/>
    <col min="15136" max="15136" width="5.42578125" style="306" customWidth="1"/>
    <col min="15137" max="15138" width="3.7109375" style="306" customWidth="1"/>
    <col min="15139" max="15139" width="4.140625" style="306" customWidth="1"/>
    <col min="15140" max="15140" width="5.28515625" style="306" customWidth="1"/>
    <col min="15141" max="15142" width="1.42578125" style="306" customWidth="1"/>
    <col min="15143" max="15146" width="4.5703125" style="306" customWidth="1"/>
    <col min="15147" max="15148" width="5.85546875" style="306" customWidth="1"/>
    <col min="15149" max="15360" width="9.140625" style="306"/>
    <col min="15361" max="15361" width="3" style="306" customWidth="1"/>
    <col min="15362" max="15362" width="25.140625" style="306" customWidth="1"/>
    <col min="15363" max="15363" width="4.5703125" style="306" customWidth="1"/>
    <col min="15364" max="15364" width="4.85546875" style="306" customWidth="1"/>
    <col min="15365" max="15365" width="10.7109375" style="306" customWidth="1"/>
    <col min="15366" max="15366" width="9.140625" style="306" customWidth="1"/>
    <col min="15367" max="15367" width="10.7109375" style="306" customWidth="1"/>
    <col min="15368" max="15371" width="2.7109375" style="306" customWidth="1"/>
    <col min="15372" max="15373" width="3.140625" style="306" customWidth="1"/>
    <col min="15374" max="15374" width="4.140625" style="306" customWidth="1"/>
    <col min="15375" max="15376" width="4.5703125" style="306" customWidth="1"/>
    <col min="15377" max="15377" width="5.28515625" style="306" customWidth="1"/>
    <col min="15378" max="15378" width="3.28515625" style="306" customWidth="1"/>
    <col min="15379" max="15379" width="5.42578125" style="306" customWidth="1"/>
    <col min="15380" max="15383" width="2.7109375" style="306" customWidth="1"/>
    <col min="15384" max="15384" width="3.5703125" style="306" customWidth="1"/>
    <col min="15385" max="15385" width="3.85546875" style="306" customWidth="1"/>
    <col min="15386" max="15386" width="4.140625" style="306" customWidth="1"/>
    <col min="15387" max="15388" width="4.5703125" style="306" customWidth="1"/>
    <col min="15389" max="15389" width="5.28515625" style="306" customWidth="1"/>
    <col min="15390" max="15390" width="3.85546875" style="306" customWidth="1"/>
    <col min="15391" max="15391" width="5.28515625" style="306" customWidth="1"/>
    <col min="15392" max="15392" width="5.42578125" style="306" customWidth="1"/>
    <col min="15393" max="15394" width="3.7109375" style="306" customWidth="1"/>
    <col min="15395" max="15395" width="4.140625" style="306" customWidth="1"/>
    <col min="15396" max="15396" width="5.28515625" style="306" customWidth="1"/>
    <col min="15397" max="15398" width="1.42578125" style="306" customWidth="1"/>
    <col min="15399" max="15402" width="4.5703125" style="306" customWidth="1"/>
    <col min="15403" max="15404" width="5.85546875" style="306" customWidth="1"/>
    <col min="15405" max="15616" width="9.140625" style="306"/>
    <col min="15617" max="15617" width="3" style="306" customWidth="1"/>
    <col min="15618" max="15618" width="25.140625" style="306" customWidth="1"/>
    <col min="15619" max="15619" width="4.5703125" style="306" customWidth="1"/>
    <col min="15620" max="15620" width="4.85546875" style="306" customWidth="1"/>
    <col min="15621" max="15621" width="10.7109375" style="306" customWidth="1"/>
    <col min="15622" max="15622" width="9.140625" style="306" customWidth="1"/>
    <col min="15623" max="15623" width="10.7109375" style="306" customWidth="1"/>
    <col min="15624" max="15627" width="2.7109375" style="306" customWidth="1"/>
    <col min="15628" max="15629" width="3.140625" style="306" customWidth="1"/>
    <col min="15630" max="15630" width="4.140625" style="306" customWidth="1"/>
    <col min="15631" max="15632" width="4.5703125" style="306" customWidth="1"/>
    <col min="15633" max="15633" width="5.28515625" style="306" customWidth="1"/>
    <col min="15634" max="15634" width="3.28515625" style="306" customWidth="1"/>
    <col min="15635" max="15635" width="5.42578125" style="306" customWidth="1"/>
    <col min="15636" max="15639" width="2.7109375" style="306" customWidth="1"/>
    <col min="15640" max="15640" width="3.5703125" style="306" customWidth="1"/>
    <col min="15641" max="15641" width="3.85546875" style="306" customWidth="1"/>
    <col min="15642" max="15642" width="4.140625" style="306" customWidth="1"/>
    <col min="15643" max="15644" width="4.5703125" style="306" customWidth="1"/>
    <col min="15645" max="15645" width="5.28515625" style="306" customWidth="1"/>
    <col min="15646" max="15646" width="3.85546875" style="306" customWidth="1"/>
    <col min="15647" max="15647" width="5.28515625" style="306" customWidth="1"/>
    <col min="15648" max="15648" width="5.42578125" style="306" customWidth="1"/>
    <col min="15649" max="15650" width="3.7109375" style="306" customWidth="1"/>
    <col min="15651" max="15651" width="4.140625" style="306" customWidth="1"/>
    <col min="15652" max="15652" width="5.28515625" style="306" customWidth="1"/>
    <col min="15653" max="15654" width="1.42578125" style="306" customWidth="1"/>
    <col min="15655" max="15658" width="4.5703125" style="306" customWidth="1"/>
    <col min="15659" max="15660" width="5.85546875" style="306" customWidth="1"/>
    <col min="15661" max="15872" width="9.140625" style="306"/>
    <col min="15873" max="15873" width="3" style="306" customWidth="1"/>
    <col min="15874" max="15874" width="25.140625" style="306" customWidth="1"/>
    <col min="15875" max="15875" width="4.5703125" style="306" customWidth="1"/>
    <col min="15876" max="15876" width="4.85546875" style="306" customWidth="1"/>
    <col min="15877" max="15877" width="10.7109375" style="306" customWidth="1"/>
    <col min="15878" max="15878" width="9.140625" style="306" customWidth="1"/>
    <col min="15879" max="15879" width="10.7109375" style="306" customWidth="1"/>
    <col min="15880" max="15883" width="2.7109375" style="306" customWidth="1"/>
    <col min="15884" max="15885" width="3.140625" style="306" customWidth="1"/>
    <col min="15886" max="15886" width="4.140625" style="306" customWidth="1"/>
    <col min="15887" max="15888" width="4.5703125" style="306" customWidth="1"/>
    <col min="15889" max="15889" width="5.28515625" style="306" customWidth="1"/>
    <col min="15890" max="15890" width="3.28515625" style="306" customWidth="1"/>
    <col min="15891" max="15891" width="5.42578125" style="306" customWidth="1"/>
    <col min="15892" max="15895" width="2.7109375" style="306" customWidth="1"/>
    <col min="15896" max="15896" width="3.5703125" style="306" customWidth="1"/>
    <col min="15897" max="15897" width="3.85546875" style="306" customWidth="1"/>
    <col min="15898" max="15898" width="4.140625" style="306" customWidth="1"/>
    <col min="15899" max="15900" width="4.5703125" style="306" customWidth="1"/>
    <col min="15901" max="15901" width="5.28515625" style="306" customWidth="1"/>
    <col min="15902" max="15902" width="3.85546875" style="306" customWidth="1"/>
    <col min="15903" max="15903" width="5.28515625" style="306" customWidth="1"/>
    <col min="15904" max="15904" width="5.42578125" style="306" customWidth="1"/>
    <col min="15905" max="15906" width="3.7109375" style="306" customWidth="1"/>
    <col min="15907" max="15907" width="4.140625" style="306" customWidth="1"/>
    <col min="15908" max="15908" width="5.28515625" style="306" customWidth="1"/>
    <col min="15909" max="15910" width="1.42578125" style="306" customWidth="1"/>
    <col min="15911" max="15914" width="4.5703125" style="306" customWidth="1"/>
    <col min="15915" max="15916" width="5.85546875" style="306" customWidth="1"/>
    <col min="15917" max="16128" width="9.140625" style="306"/>
    <col min="16129" max="16129" width="3" style="306" customWidth="1"/>
    <col min="16130" max="16130" width="25.140625" style="306" customWidth="1"/>
    <col min="16131" max="16131" width="4.5703125" style="306" customWidth="1"/>
    <col min="16132" max="16132" width="4.85546875" style="306" customWidth="1"/>
    <col min="16133" max="16133" width="10.7109375" style="306" customWidth="1"/>
    <col min="16134" max="16134" width="9.140625" style="306" customWidth="1"/>
    <col min="16135" max="16135" width="10.7109375" style="306" customWidth="1"/>
    <col min="16136" max="16139" width="2.7109375" style="306" customWidth="1"/>
    <col min="16140" max="16141" width="3.140625" style="306" customWidth="1"/>
    <col min="16142" max="16142" width="4.140625" style="306" customWidth="1"/>
    <col min="16143" max="16144" width="4.5703125" style="306" customWidth="1"/>
    <col min="16145" max="16145" width="5.28515625" style="306" customWidth="1"/>
    <col min="16146" max="16146" width="3.28515625" style="306" customWidth="1"/>
    <col min="16147" max="16147" width="5.42578125" style="306" customWidth="1"/>
    <col min="16148" max="16151" width="2.7109375" style="306" customWidth="1"/>
    <col min="16152" max="16152" width="3.5703125" style="306" customWidth="1"/>
    <col min="16153" max="16153" width="3.85546875" style="306" customWidth="1"/>
    <col min="16154" max="16154" width="4.140625" style="306" customWidth="1"/>
    <col min="16155" max="16156" width="4.5703125" style="306" customWidth="1"/>
    <col min="16157" max="16157" width="5.28515625" style="306" customWidth="1"/>
    <col min="16158" max="16158" width="3.85546875" style="306" customWidth="1"/>
    <col min="16159" max="16159" width="5.28515625" style="306" customWidth="1"/>
    <col min="16160" max="16160" width="5.42578125" style="306" customWidth="1"/>
    <col min="16161" max="16162" width="3.7109375" style="306" customWidth="1"/>
    <col min="16163" max="16163" width="4.140625" style="306" customWidth="1"/>
    <col min="16164" max="16164" width="5.28515625" style="306" customWidth="1"/>
    <col min="16165" max="16166" width="1.42578125" style="306" customWidth="1"/>
    <col min="16167" max="16170" width="4.5703125" style="306" customWidth="1"/>
    <col min="16171" max="16172" width="5.85546875" style="306" customWidth="1"/>
    <col min="16173" max="16384" width="9.140625" style="306"/>
  </cols>
  <sheetData>
    <row r="1" spans="1:42" s="190" customFormat="1" ht="15.75">
      <c r="A1" s="639" t="s">
        <v>221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639"/>
      <c r="Y1" s="639"/>
      <c r="Z1" s="639"/>
      <c r="AA1" s="639"/>
      <c r="AB1" s="639"/>
      <c r="AC1" s="639"/>
      <c r="AD1" s="639"/>
      <c r="AE1" s="639"/>
      <c r="AF1" s="639"/>
      <c r="AG1" s="639"/>
      <c r="AH1" s="639"/>
      <c r="AI1" s="639"/>
      <c r="AJ1" s="639"/>
    </row>
    <row r="2" spans="1:42" s="190" customFormat="1" ht="12.75" customHeight="1">
      <c r="A2" s="640" t="s">
        <v>1</v>
      </c>
      <c r="B2" s="640"/>
      <c r="C2" s="641"/>
      <c r="D2" s="641"/>
      <c r="E2" s="641"/>
      <c r="F2" s="641"/>
      <c r="G2" s="191"/>
      <c r="H2" s="192"/>
      <c r="I2" s="192"/>
      <c r="J2" s="192"/>
      <c r="K2" s="192"/>
      <c r="L2" s="193" t="s">
        <v>2</v>
      </c>
      <c r="M2" s="192"/>
      <c r="N2" s="194"/>
      <c r="O2" s="192"/>
      <c r="P2" s="192"/>
      <c r="Q2" s="192"/>
      <c r="R2" s="192"/>
      <c r="S2" s="192"/>
      <c r="T2" s="192"/>
      <c r="U2" s="192"/>
      <c r="V2" s="192"/>
      <c r="W2" s="192"/>
      <c r="X2" s="193" t="s">
        <v>2</v>
      </c>
      <c r="Y2" s="192"/>
      <c r="Z2" s="194"/>
      <c r="AA2" s="192"/>
      <c r="AB2" s="192"/>
      <c r="AC2" s="192"/>
      <c r="AD2" s="192"/>
      <c r="AE2" s="192"/>
      <c r="AF2" s="524" t="s">
        <v>222</v>
      </c>
      <c r="AG2" s="524"/>
      <c r="AH2" s="524"/>
      <c r="AI2" s="524"/>
      <c r="AJ2" s="524"/>
    </row>
    <row r="3" spans="1:42" s="196" customFormat="1" ht="23.25" customHeight="1">
      <c r="A3" s="525" t="s">
        <v>4</v>
      </c>
      <c r="B3" s="527" t="s">
        <v>5</v>
      </c>
      <c r="C3" s="529" t="s">
        <v>7</v>
      </c>
      <c r="D3" s="531" t="s">
        <v>223</v>
      </c>
      <c r="E3" s="527" t="s">
        <v>8</v>
      </c>
      <c r="F3" s="527" t="s">
        <v>9</v>
      </c>
      <c r="G3" s="527" t="s">
        <v>10</v>
      </c>
      <c r="H3" s="547" t="s">
        <v>11</v>
      </c>
      <c r="I3" s="548"/>
      <c r="J3" s="548"/>
      <c r="K3" s="548"/>
      <c r="L3" s="549" t="s">
        <v>12</v>
      </c>
      <c r="M3" s="550"/>
      <c r="N3" s="195" t="s">
        <v>224</v>
      </c>
      <c r="O3" s="534" t="s">
        <v>225</v>
      </c>
      <c r="P3" s="534" t="s">
        <v>14</v>
      </c>
      <c r="Q3" s="534" t="s">
        <v>226</v>
      </c>
      <c r="R3" s="527" t="s">
        <v>15</v>
      </c>
      <c r="S3" s="534" t="s">
        <v>17</v>
      </c>
      <c r="T3" s="547" t="s">
        <v>11</v>
      </c>
      <c r="U3" s="548"/>
      <c r="V3" s="548"/>
      <c r="W3" s="548"/>
      <c r="X3" s="549" t="s">
        <v>12</v>
      </c>
      <c r="Y3" s="550"/>
      <c r="Z3" s="195" t="s">
        <v>224</v>
      </c>
      <c r="AA3" s="534" t="s">
        <v>227</v>
      </c>
      <c r="AB3" s="534" t="s">
        <v>14</v>
      </c>
      <c r="AC3" s="534" t="s">
        <v>226</v>
      </c>
      <c r="AD3" s="527" t="s">
        <v>15</v>
      </c>
      <c r="AE3" s="534" t="s">
        <v>228</v>
      </c>
      <c r="AF3" s="534" t="s">
        <v>20</v>
      </c>
      <c r="AG3" s="569" t="s">
        <v>22</v>
      </c>
      <c r="AH3" s="569" t="s">
        <v>23</v>
      </c>
      <c r="AI3" s="571" t="s">
        <v>24</v>
      </c>
      <c r="AJ3" s="534" t="s">
        <v>25</v>
      </c>
    </row>
    <row r="4" spans="1:42" s="196" customFormat="1" ht="30.75" customHeight="1">
      <c r="A4" s="526"/>
      <c r="B4" s="528"/>
      <c r="C4" s="530"/>
      <c r="D4" s="532"/>
      <c r="E4" s="528"/>
      <c r="F4" s="528"/>
      <c r="G4" s="528"/>
      <c r="H4" s="197" t="s">
        <v>26</v>
      </c>
      <c r="I4" s="197" t="s">
        <v>27</v>
      </c>
      <c r="J4" s="197" t="s">
        <v>28</v>
      </c>
      <c r="K4" s="197" t="s">
        <v>29</v>
      </c>
      <c r="L4" s="198" t="s">
        <v>30</v>
      </c>
      <c r="M4" s="198" t="s">
        <v>31</v>
      </c>
      <c r="N4" s="199" t="s">
        <v>229</v>
      </c>
      <c r="O4" s="535"/>
      <c r="P4" s="535"/>
      <c r="Q4" s="535"/>
      <c r="R4" s="528"/>
      <c r="S4" s="535"/>
      <c r="T4" s="197" t="s">
        <v>26</v>
      </c>
      <c r="U4" s="197" t="s">
        <v>27</v>
      </c>
      <c r="V4" s="197" t="s">
        <v>28</v>
      </c>
      <c r="W4" s="197" t="s">
        <v>29</v>
      </c>
      <c r="X4" s="198" t="s">
        <v>30</v>
      </c>
      <c r="Y4" s="198" t="s">
        <v>31</v>
      </c>
      <c r="Z4" s="199" t="s">
        <v>229</v>
      </c>
      <c r="AA4" s="535"/>
      <c r="AB4" s="535"/>
      <c r="AC4" s="535"/>
      <c r="AD4" s="528"/>
      <c r="AE4" s="535"/>
      <c r="AF4" s="535"/>
      <c r="AG4" s="570"/>
      <c r="AH4" s="570"/>
      <c r="AI4" s="572"/>
      <c r="AJ4" s="535"/>
    </row>
    <row r="5" spans="1:42" s="196" customFormat="1" ht="19.5" customHeight="1">
      <c r="A5" s="645" t="s">
        <v>230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537"/>
      <c r="T5" s="537"/>
      <c r="U5" s="537"/>
      <c r="V5" s="537"/>
      <c r="W5" s="537"/>
      <c r="X5" s="537"/>
      <c r="Y5" s="537"/>
      <c r="Z5" s="537"/>
      <c r="AA5" s="537"/>
      <c r="AB5" s="537"/>
      <c r="AC5" s="537"/>
      <c r="AD5" s="537"/>
      <c r="AE5" s="537"/>
      <c r="AF5" s="537"/>
      <c r="AG5" s="537"/>
      <c r="AH5" s="537"/>
      <c r="AI5" s="537"/>
      <c r="AJ5" s="646"/>
    </row>
    <row r="6" spans="1:42" s="215" customFormat="1" ht="15" customHeight="1">
      <c r="A6" s="200">
        <v>1</v>
      </c>
      <c r="B6" s="201" t="s">
        <v>215</v>
      </c>
      <c r="C6" s="175" t="s">
        <v>216</v>
      </c>
      <c r="D6" s="179" t="s">
        <v>34</v>
      </c>
      <c r="E6" s="202" t="s">
        <v>35</v>
      </c>
      <c r="F6" s="203" t="s">
        <v>36</v>
      </c>
      <c r="G6" s="203" t="s">
        <v>37</v>
      </c>
      <c r="H6" s="204">
        <v>8.9</v>
      </c>
      <c r="I6" s="205">
        <v>9.1999999999999993</v>
      </c>
      <c r="J6" s="205">
        <v>9.1</v>
      </c>
      <c r="K6" s="205">
        <v>9.1999999999999993</v>
      </c>
      <c r="L6" s="204">
        <v>9.6999999999999993</v>
      </c>
      <c r="M6" s="206">
        <v>8.9</v>
      </c>
      <c r="N6" s="207">
        <v>8.8000000000000007</v>
      </c>
      <c r="O6" s="208">
        <f t="shared" ref="O6:O19" si="0">SUM(AM6,AN6)/2</f>
        <v>9.1</v>
      </c>
      <c r="P6" s="209">
        <f t="shared" ref="P6:P19" si="1">SUM(L6:M6)/2</f>
        <v>9.3000000000000007</v>
      </c>
      <c r="Q6" s="210">
        <f t="shared" ref="Q6:Q19" si="2">N6*2</f>
        <v>17.600000000000001</v>
      </c>
      <c r="R6" s="211">
        <v>2.9</v>
      </c>
      <c r="S6" s="18">
        <f t="shared" ref="S6:S19" si="3">SUM(O6,P6,Q6,R6)</f>
        <v>38.9</v>
      </c>
      <c r="T6" s="204">
        <v>8.5</v>
      </c>
      <c r="U6" s="205">
        <v>9.1999999999999993</v>
      </c>
      <c r="V6" s="205">
        <v>8.4</v>
      </c>
      <c r="W6" s="205">
        <v>8.9</v>
      </c>
      <c r="X6" s="204">
        <v>9.3000000000000007</v>
      </c>
      <c r="Y6" s="206">
        <v>9.4</v>
      </c>
      <c r="Z6" s="207">
        <v>9.4</v>
      </c>
      <c r="AA6" s="208">
        <f t="shared" ref="AA6:AA19" si="4">SUM(AO6,AP6)/2</f>
        <v>8.75</v>
      </c>
      <c r="AB6" s="209">
        <f t="shared" ref="AB6:AB19" si="5">SUM(X6:Y6)/2</f>
        <v>9.3500000000000014</v>
      </c>
      <c r="AC6" s="210">
        <f t="shared" ref="AC6:AC19" si="6">Z6*2</f>
        <v>18.8</v>
      </c>
      <c r="AD6" s="211">
        <v>8.9</v>
      </c>
      <c r="AE6" s="18">
        <f t="shared" ref="AE6:AE19" si="7">SUM(AA6,AB6,AC6,AD6)</f>
        <v>45.800000000000004</v>
      </c>
      <c r="AF6" s="19">
        <f t="shared" ref="AF6:AF19" si="8">SUM(S6,AE6)</f>
        <v>84.7</v>
      </c>
      <c r="AG6" s="212"/>
      <c r="AH6" s="212"/>
      <c r="AI6" s="213"/>
      <c r="AJ6" s="214">
        <f t="shared" ref="AJ6:AJ19" si="9">PRODUCT(AF6,AI6)-AG6</f>
        <v>84.7</v>
      </c>
      <c r="AM6" s="216">
        <f t="shared" ref="AM6:AN19" si="10">SUM(H6,J6)/2</f>
        <v>9</v>
      </c>
      <c r="AN6" s="216">
        <f t="shared" si="10"/>
        <v>9.1999999999999993</v>
      </c>
      <c r="AO6" s="216">
        <f t="shared" ref="AO6:AP19" si="11">SUM(T6,V6)/2</f>
        <v>8.4499999999999993</v>
      </c>
      <c r="AP6" s="216">
        <f t="shared" si="11"/>
        <v>9.0500000000000007</v>
      </c>
    </row>
    <row r="7" spans="1:42" s="215" customFormat="1" ht="15" customHeight="1">
      <c r="A7" s="200">
        <v>2</v>
      </c>
      <c r="B7" s="201" t="s">
        <v>212</v>
      </c>
      <c r="C7" s="179" t="s">
        <v>178</v>
      </c>
      <c r="D7" s="179" t="s">
        <v>34</v>
      </c>
      <c r="E7" s="202" t="s">
        <v>35</v>
      </c>
      <c r="F7" s="203" t="s">
        <v>36</v>
      </c>
      <c r="G7" s="203" t="s">
        <v>37</v>
      </c>
      <c r="H7" s="204">
        <v>8.1</v>
      </c>
      <c r="I7" s="205">
        <v>7.8</v>
      </c>
      <c r="J7" s="205">
        <v>8.1999999999999993</v>
      </c>
      <c r="K7" s="205">
        <v>8.6</v>
      </c>
      <c r="L7" s="204">
        <v>9.3000000000000007</v>
      </c>
      <c r="M7" s="206">
        <v>9.1</v>
      </c>
      <c r="N7" s="207">
        <v>9.6999999999999993</v>
      </c>
      <c r="O7" s="208">
        <f t="shared" si="0"/>
        <v>8.1749999999999989</v>
      </c>
      <c r="P7" s="209">
        <f t="shared" si="1"/>
        <v>9.1999999999999993</v>
      </c>
      <c r="Q7" s="210">
        <f t="shared" si="2"/>
        <v>19.399999999999999</v>
      </c>
      <c r="R7" s="211">
        <v>3.7</v>
      </c>
      <c r="S7" s="18">
        <f t="shared" si="3"/>
        <v>40.475000000000001</v>
      </c>
      <c r="T7" s="204">
        <v>7.6</v>
      </c>
      <c r="U7" s="205">
        <v>7.3</v>
      </c>
      <c r="V7" s="205">
        <v>7.8</v>
      </c>
      <c r="W7" s="205">
        <v>7.4</v>
      </c>
      <c r="X7" s="204">
        <v>8.6999999999999993</v>
      </c>
      <c r="Y7" s="206">
        <v>8.6999999999999993</v>
      </c>
      <c r="Z7" s="207">
        <v>8.6999999999999993</v>
      </c>
      <c r="AA7" s="208">
        <f t="shared" si="4"/>
        <v>7.5249999999999995</v>
      </c>
      <c r="AB7" s="209">
        <f t="shared" si="5"/>
        <v>8.6999999999999993</v>
      </c>
      <c r="AC7" s="210">
        <f t="shared" si="6"/>
        <v>17.399999999999999</v>
      </c>
      <c r="AD7" s="211">
        <v>9.6999999999999993</v>
      </c>
      <c r="AE7" s="18">
        <f t="shared" si="7"/>
        <v>43.325000000000003</v>
      </c>
      <c r="AF7" s="19">
        <f t="shared" si="8"/>
        <v>83.800000000000011</v>
      </c>
      <c r="AG7" s="213"/>
      <c r="AH7" s="213"/>
      <c r="AI7" s="213"/>
      <c r="AJ7" s="214">
        <f t="shared" si="9"/>
        <v>83.800000000000011</v>
      </c>
      <c r="AM7" s="216">
        <f t="shared" si="10"/>
        <v>8.1499999999999986</v>
      </c>
      <c r="AN7" s="216">
        <f t="shared" si="10"/>
        <v>8.1999999999999993</v>
      </c>
      <c r="AO7" s="216">
        <f t="shared" si="11"/>
        <v>7.6999999999999993</v>
      </c>
      <c r="AP7" s="216">
        <f t="shared" si="11"/>
        <v>7.35</v>
      </c>
    </row>
    <row r="8" spans="1:42" s="236" customFormat="1" ht="15" customHeight="1">
      <c r="A8" s="200">
        <v>3</v>
      </c>
      <c r="B8" s="218" t="s">
        <v>209</v>
      </c>
      <c r="C8" s="219" t="s">
        <v>174</v>
      </c>
      <c r="D8" s="220" t="s">
        <v>34</v>
      </c>
      <c r="E8" s="221" t="s">
        <v>35</v>
      </c>
      <c r="F8" s="222" t="s">
        <v>36</v>
      </c>
      <c r="G8" s="222" t="s">
        <v>37</v>
      </c>
      <c r="H8" s="223">
        <v>8.6</v>
      </c>
      <c r="I8" s="224">
        <v>9.1</v>
      </c>
      <c r="J8" s="224">
        <v>8.6</v>
      </c>
      <c r="K8" s="224">
        <v>9.4</v>
      </c>
      <c r="L8" s="223">
        <v>9.1</v>
      </c>
      <c r="M8" s="225">
        <v>9.3000000000000007</v>
      </c>
      <c r="N8" s="226">
        <v>9.1</v>
      </c>
      <c r="O8" s="227">
        <f t="shared" si="0"/>
        <v>8.9250000000000007</v>
      </c>
      <c r="P8" s="228">
        <f t="shared" si="1"/>
        <v>9.1999999999999993</v>
      </c>
      <c r="Q8" s="229">
        <f t="shared" si="2"/>
        <v>18.2</v>
      </c>
      <c r="R8" s="230">
        <v>2.7</v>
      </c>
      <c r="S8" s="231">
        <f t="shared" si="3"/>
        <v>39.025000000000006</v>
      </c>
      <c r="T8" s="223">
        <v>7.5</v>
      </c>
      <c r="U8" s="224">
        <v>9.1</v>
      </c>
      <c r="V8" s="224">
        <v>7.8</v>
      </c>
      <c r="W8" s="224">
        <v>8.6</v>
      </c>
      <c r="X8" s="223">
        <v>8.5</v>
      </c>
      <c r="Y8" s="225">
        <v>9.3000000000000007</v>
      </c>
      <c r="Z8" s="226">
        <v>8.1</v>
      </c>
      <c r="AA8" s="227">
        <f t="shared" si="4"/>
        <v>8.25</v>
      </c>
      <c r="AB8" s="228">
        <f t="shared" si="5"/>
        <v>8.9</v>
      </c>
      <c r="AC8" s="229">
        <f t="shared" si="6"/>
        <v>16.2</v>
      </c>
      <c r="AD8" s="230">
        <v>8.1999999999999993</v>
      </c>
      <c r="AE8" s="231">
        <f t="shared" si="7"/>
        <v>41.55</v>
      </c>
      <c r="AF8" s="232">
        <f t="shared" si="8"/>
        <v>80.575000000000003</v>
      </c>
      <c r="AG8" s="233"/>
      <c r="AH8" s="233"/>
      <c r="AI8" s="234"/>
      <c r="AJ8" s="235">
        <f t="shared" si="9"/>
        <v>80.575000000000003</v>
      </c>
      <c r="AM8" s="237">
        <f t="shared" si="10"/>
        <v>8.6</v>
      </c>
      <c r="AN8" s="237">
        <f t="shared" si="10"/>
        <v>9.25</v>
      </c>
      <c r="AO8" s="237">
        <f t="shared" si="11"/>
        <v>7.65</v>
      </c>
      <c r="AP8" s="237">
        <f t="shared" si="11"/>
        <v>8.85</v>
      </c>
    </row>
    <row r="9" spans="1:42" s="215" customFormat="1" ht="15" customHeight="1">
      <c r="A9" s="200">
        <v>4</v>
      </c>
      <c r="B9" s="238" t="s">
        <v>204</v>
      </c>
      <c r="C9" s="177" t="s">
        <v>180</v>
      </c>
      <c r="D9" s="239" t="s">
        <v>34</v>
      </c>
      <c r="E9" s="240" t="s">
        <v>42</v>
      </c>
      <c r="F9" s="178" t="s">
        <v>36</v>
      </c>
      <c r="G9" s="178" t="s">
        <v>47</v>
      </c>
      <c r="H9" s="205">
        <v>7.5</v>
      </c>
      <c r="I9" s="205">
        <v>7.6</v>
      </c>
      <c r="J9" s="205">
        <v>7.3</v>
      </c>
      <c r="K9" s="205">
        <v>8</v>
      </c>
      <c r="L9" s="204">
        <v>8.6999999999999993</v>
      </c>
      <c r="M9" s="206">
        <v>9.1</v>
      </c>
      <c r="N9" s="207">
        <v>9.1</v>
      </c>
      <c r="O9" s="208">
        <f t="shared" si="0"/>
        <v>7.6</v>
      </c>
      <c r="P9" s="209">
        <f t="shared" si="1"/>
        <v>8.8999999999999986</v>
      </c>
      <c r="Q9" s="210">
        <f t="shared" si="2"/>
        <v>18.2</v>
      </c>
      <c r="R9" s="211">
        <v>1.9</v>
      </c>
      <c r="S9" s="18">
        <f t="shared" si="3"/>
        <v>36.6</v>
      </c>
      <c r="T9" s="204">
        <v>6.9</v>
      </c>
      <c r="U9" s="205">
        <v>7.8</v>
      </c>
      <c r="V9" s="205">
        <v>6.7</v>
      </c>
      <c r="W9" s="205">
        <v>7.4</v>
      </c>
      <c r="X9" s="204">
        <v>8.1999999999999993</v>
      </c>
      <c r="Y9" s="206">
        <v>8.8000000000000007</v>
      </c>
      <c r="Z9" s="207">
        <v>9.1999999999999993</v>
      </c>
      <c r="AA9" s="208">
        <f t="shared" si="4"/>
        <v>7.2</v>
      </c>
      <c r="AB9" s="209">
        <f t="shared" si="5"/>
        <v>8.5</v>
      </c>
      <c r="AC9" s="210">
        <f t="shared" si="6"/>
        <v>18.399999999999999</v>
      </c>
      <c r="AD9" s="211">
        <v>7.6</v>
      </c>
      <c r="AE9" s="18">
        <f t="shared" si="7"/>
        <v>41.699999999999996</v>
      </c>
      <c r="AF9" s="19">
        <f t="shared" si="8"/>
        <v>78.3</v>
      </c>
      <c r="AG9" s="212"/>
      <c r="AH9" s="212"/>
      <c r="AI9" s="213"/>
      <c r="AJ9" s="214">
        <f t="shared" si="9"/>
        <v>78.3</v>
      </c>
      <c r="AM9" s="216">
        <f t="shared" si="10"/>
        <v>7.4</v>
      </c>
      <c r="AN9" s="216">
        <f t="shared" si="10"/>
        <v>7.8</v>
      </c>
      <c r="AO9" s="216">
        <f t="shared" si="11"/>
        <v>6.8000000000000007</v>
      </c>
      <c r="AP9" s="216">
        <f t="shared" si="11"/>
        <v>7.6</v>
      </c>
    </row>
    <row r="10" spans="1:42" s="215" customFormat="1" ht="15" customHeight="1">
      <c r="A10" s="200">
        <v>5</v>
      </c>
      <c r="B10" s="240" t="s">
        <v>218</v>
      </c>
      <c r="C10" s="177" t="s">
        <v>219</v>
      </c>
      <c r="D10" s="241" t="s">
        <v>34</v>
      </c>
      <c r="E10" s="240" t="s">
        <v>42</v>
      </c>
      <c r="F10" s="238" t="s">
        <v>36</v>
      </c>
      <c r="G10" s="238" t="s">
        <v>47</v>
      </c>
      <c r="H10" s="205">
        <v>7.4</v>
      </c>
      <c r="I10" s="205">
        <v>7.6</v>
      </c>
      <c r="J10" s="205">
        <v>7.4</v>
      </c>
      <c r="K10" s="205">
        <v>7.7</v>
      </c>
      <c r="L10" s="204">
        <v>8.1</v>
      </c>
      <c r="M10" s="206">
        <v>8.3000000000000007</v>
      </c>
      <c r="N10" s="207">
        <v>8.1</v>
      </c>
      <c r="O10" s="208">
        <f t="shared" si="0"/>
        <v>7.5250000000000004</v>
      </c>
      <c r="P10" s="209">
        <f t="shared" si="1"/>
        <v>8.1999999999999993</v>
      </c>
      <c r="Q10" s="210">
        <f t="shared" si="2"/>
        <v>16.2</v>
      </c>
      <c r="R10" s="211">
        <v>2.9</v>
      </c>
      <c r="S10" s="18">
        <f t="shared" si="3"/>
        <v>34.824999999999996</v>
      </c>
      <c r="T10" s="204">
        <v>7.9</v>
      </c>
      <c r="U10" s="205">
        <v>8.1</v>
      </c>
      <c r="V10" s="205">
        <v>8.1999999999999993</v>
      </c>
      <c r="W10" s="205">
        <v>8</v>
      </c>
      <c r="X10" s="204">
        <v>9</v>
      </c>
      <c r="Y10" s="206">
        <v>9.1</v>
      </c>
      <c r="Z10" s="207">
        <v>9.1999999999999993</v>
      </c>
      <c r="AA10" s="208">
        <f t="shared" si="4"/>
        <v>8.0500000000000007</v>
      </c>
      <c r="AB10" s="209">
        <f t="shared" si="5"/>
        <v>9.0500000000000007</v>
      </c>
      <c r="AC10" s="210">
        <f t="shared" si="6"/>
        <v>18.399999999999999</v>
      </c>
      <c r="AD10" s="211">
        <v>7.6</v>
      </c>
      <c r="AE10" s="18">
        <f t="shared" si="7"/>
        <v>43.1</v>
      </c>
      <c r="AF10" s="19">
        <f t="shared" si="8"/>
        <v>77.924999999999997</v>
      </c>
      <c r="AG10" s="213"/>
      <c r="AH10" s="213"/>
      <c r="AI10" s="213"/>
      <c r="AJ10" s="214">
        <f t="shared" si="9"/>
        <v>77.924999999999997</v>
      </c>
      <c r="AM10" s="216">
        <f t="shared" si="10"/>
        <v>7.4</v>
      </c>
      <c r="AN10" s="216">
        <f t="shared" si="10"/>
        <v>7.65</v>
      </c>
      <c r="AO10" s="216">
        <f t="shared" si="11"/>
        <v>8.0500000000000007</v>
      </c>
      <c r="AP10" s="216">
        <f t="shared" si="11"/>
        <v>8.0500000000000007</v>
      </c>
    </row>
    <row r="11" spans="1:42" s="215" customFormat="1" ht="15" customHeight="1">
      <c r="A11" s="200">
        <v>6</v>
      </c>
      <c r="B11" s="174" t="s">
        <v>200</v>
      </c>
      <c r="C11" s="179" t="s">
        <v>201</v>
      </c>
      <c r="D11" s="242" t="s">
        <v>34</v>
      </c>
      <c r="E11" s="174" t="s">
        <v>49</v>
      </c>
      <c r="F11" s="176" t="s">
        <v>36</v>
      </c>
      <c r="G11" s="176" t="s">
        <v>50</v>
      </c>
      <c r="H11" s="243">
        <v>7.3</v>
      </c>
      <c r="I11" s="243">
        <v>7.6</v>
      </c>
      <c r="J11" s="243">
        <v>7.3</v>
      </c>
      <c r="K11" s="243">
        <v>7.8</v>
      </c>
      <c r="L11" s="244">
        <v>8.9</v>
      </c>
      <c r="M11" s="245">
        <v>9.6</v>
      </c>
      <c r="N11" s="246">
        <v>9</v>
      </c>
      <c r="O11" s="247">
        <f t="shared" si="0"/>
        <v>7.5</v>
      </c>
      <c r="P11" s="248">
        <f t="shared" si="1"/>
        <v>9.25</v>
      </c>
      <c r="Q11" s="249">
        <f t="shared" si="2"/>
        <v>18</v>
      </c>
      <c r="R11" s="250">
        <v>2</v>
      </c>
      <c r="S11" s="66">
        <f t="shared" si="3"/>
        <v>36.75</v>
      </c>
      <c r="T11" s="244">
        <v>7.2</v>
      </c>
      <c r="U11" s="243">
        <v>7.2</v>
      </c>
      <c r="V11" s="243">
        <v>7.2</v>
      </c>
      <c r="W11" s="243">
        <v>7</v>
      </c>
      <c r="X11" s="244">
        <v>9</v>
      </c>
      <c r="Y11" s="245">
        <v>9</v>
      </c>
      <c r="Z11" s="246">
        <v>7.4</v>
      </c>
      <c r="AA11" s="247">
        <f t="shared" si="4"/>
        <v>7.15</v>
      </c>
      <c r="AB11" s="248">
        <f t="shared" si="5"/>
        <v>9</v>
      </c>
      <c r="AC11" s="249">
        <f t="shared" si="6"/>
        <v>14.8</v>
      </c>
      <c r="AD11" s="250">
        <v>7.8</v>
      </c>
      <c r="AE11" s="66">
        <f t="shared" si="7"/>
        <v>38.75</v>
      </c>
      <c r="AF11" s="67">
        <f t="shared" si="8"/>
        <v>75.5</v>
      </c>
      <c r="AG11" s="251"/>
      <c r="AH11" s="251"/>
      <c r="AI11" s="213"/>
      <c r="AJ11" s="214">
        <f t="shared" si="9"/>
        <v>75.5</v>
      </c>
      <c r="AM11" s="216">
        <f t="shared" si="10"/>
        <v>7.3</v>
      </c>
      <c r="AN11" s="216">
        <f t="shared" si="10"/>
        <v>7.6999999999999993</v>
      </c>
      <c r="AO11" s="216">
        <f t="shared" si="11"/>
        <v>7.2</v>
      </c>
      <c r="AP11" s="216">
        <f t="shared" si="11"/>
        <v>7.1</v>
      </c>
    </row>
    <row r="12" spans="1:42" s="215" customFormat="1" ht="15" customHeight="1">
      <c r="A12" s="200">
        <v>7</v>
      </c>
      <c r="B12" s="174" t="s">
        <v>196</v>
      </c>
      <c r="C12" s="179" t="s">
        <v>197</v>
      </c>
      <c r="D12" s="180" t="s">
        <v>66</v>
      </c>
      <c r="E12" s="174" t="s">
        <v>49</v>
      </c>
      <c r="F12" s="176" t="s">
        <v>36</v>
      </c>
      <c r="G12" s="176" t="s">
        <v>50</v>
      </c>
      <c r="H12" s="205">
        <v>7.2</v>
      </c>
      <c r="I12" s="205">
        <v>7.8</v>
      </c>
      <c r="J12" s="205">
        <v>7</v>
      </c>
      <c r="K12" s="205">
        <v>8</v>
      </c>
      <c r="L12" s="204">
        <v>9</v>
      </c>
      <c r="M12" s="206">
        <v>9.5</v>
      </c>
      <c r="N12" s="207">
        <v>8.9</v>
      </c>
      <c r="O12" s="208">
        <f t="shared" si="0"/>
        <v>7.5</v>
      </c>
      <c r="P12" s="209">
        <f t="shared" si="1"/>
        <v>9.25</v>
      </c>
      <c r="Q12" s="210">
        <f t="shared" si="2"/>
        <v>17.8</v>
      </c>
      <c r="R12" s="211"/>
      <c r="S12" s="18">
        <f t="shared" si="3"/>
        <v>34.549999999999997</v>
      </c>
      <c r="T12" s="204">
        <v>7.1</v>
      </c>
      <c r="U12" s="205">
        <v>7.9</v>
      </c>
      <c r="V12" s="205">
        <v>7.1</v>
      </c>
      <c r="W12" s="205">
        <v>7.8</v>
      </c>
      <c r="X12" s="204">
        <v>8.9</v>
      </c>
      <c r="Y12" s="206">
        <v>9.1</v>
      </c>
      <c r="Z12" s="207">
        <v>8.4</v>
      </c>
      <c r="AA12" s="208">
        <f t="shared" si="4"/>
        <v>7.4749999999999996</v>
      </c>
      <c r="AB12" s="209">
        <f t="shared" si="5"/>
        <v>9</v>
      </c>
      <c r="AC12" s="210">
        <f t="shared" si="6"/>
        <v>16.8</v>
      </c>
      <c r="AD12" s="211">
        <v>6.3</v>
      </c>
      <c r="AE12" s="18">
        <f t="shared" si="7"/>
        <v>39.575000000000003</v>
      </c>
      <c r="AF12" s="19">
        <f t="shared" si="8"/>
        <v>74.125</v>
      </c>
      <c r="AG12" s="213"/>
      <c r="AH12" s="213"/>
      <c r="AI12" s="213">
        <v>0.95</v>
      </c>
      <c r="AJ12" s="214">
        <f t="shared" si="9"/>
        <v>70.418750000000003</v>
      </c>
      <c r="AM12" s="216">
        <f t="shared" si="10"/>
        <v>7.1</v>
      </c>
      <c r="AN12" s="216">
        <f t="shared" si="10"/>
        <v>7.9</v>
      </c>
      <c r="AO12" s="216">
        <f t="shared" si="11"/>
        <v>7.1</v>
      </c>
      <c r="AP12" s="216">
        <f t="shared" si="11"/>
        <v>7.85</v>
      </c>
    </row>
    <row r="13" spans="1:42" s="215" customFormat="1" ht="15" customHeight="1">
      <c r="A13" s="200">
        <v>8</v>
      </c>
      <c r="B13" s="201" t="s">
        <v>202</v>
      </c>
      <c r="C13" s="252" t="s">
        <v>168</v>
      </c>
      <c r="D13" s="253" t="s">
        <v>66</v>
      </c>
      <c r="E13" s="254" t="s">
        <v>55</v>
      </c>
      <c r="F13" s="176" t="s">
        <v>203</v>
      </c>
      <c r="G13" s="176" t="s">
        <v>56</v>
      </c>
      <c r="H13" s="205">
        <v>5.9</v>
      </c>
      <c r="I13" s="205">
        <v>5.6</v>
      </c>
      <c r="J13" s="205">
        <v>6</v>
      </c>
      <c r="K13" s="205">
        <v>5.4</v>
      </c>
      <c r="L13" s="204">
        <v>7.7</v>
      </c>
      <c r="M13" s="206">
        <v>7.4</v>
      </c>
      <c r="N13" s="207">
        <v>7.6</v>
      </c>
      <c r="O13" s="208">
        <f t="shared" si="0"/>
        <v>5.7249999999999996</v>
      </c>
      <c r="P13" s="209">
        <f t="shared" si="1"/>
        <v>7.5500000000000007</v>
      </c>
      <c r="Q13" s="210">
        <f t="shared" si="2"/>
        <v>15.2</v>
      </c>
      <c r="R13" s="211"/>
      <c r="S13" s="18">
        <f t="shared" si="3"/>
        <v>28.475000000000001</v>
      </c>
      <c r="T13" s="204">
        <v>7.2</v>
      </c>
      <c r="U13" s="205">
        <v>6.3</v>
      </c>
      <c r="V13" s="205">
        <v>7</v>
      </c>
      <c r="W13" s="205">
        <v>6.1</v>
      </c>
      <c r="X13" s="204">
        <v>9.1</v>
      </c>
      <c r="Y13" s="206">
        <v>8.8000000000000007</v>
      </c>
      <c r="Z13" s="207">
        <v>9</v>
      </c>
      <c r="AA13" s="208">
        <f t="shared" si="4"/>
        <v>6.6499999999999995</v>
      </c>
      <c r="AB13" s="209">
        <f t="shared" si="5"/>
        <v>8.9499999999999993</v>
      </c>
      <c r="AC13" s="210">
        <f t="shared" si="6"/>
        <v>18</v>
      </c>
      <c r="AD13" s="211">
        <v>4.9000000000000004</v>
      </c>
      <c r="AE13" s="18">
        <f t="shared" si="7"/>
        <v>38.499999999999993</v>
      </c>
      <c r="AF13" s="19">
        <f t="shared" si="8"/>
        <v>66.974999999999994</v>
      </c>
      <c r="AG13" s="213"/>
      <c r="AH13" s="213"/>
      <c r="AI13" s="213">
        <v>0.95</v>
      </c>
      <c r="AJ13" s="214">
        <f t="shared" si="9"/>
        <v>63.626249999999992</v>
      </c>
      <c r="AM13" s="216">
        <f t="shared" si="10"/>
        <v>5.95</v>
      </c>
      <c r="AN13" s="216">
        <f t="shared" si="10"/>
        <v>5.5</v>
      </c>
      <c r="AO13" s="216">
        <f t="shared" si="11"/>
        <v>7.1</v>
      </c>
      <c r="AP13" s="216">
        <f t="shared" si="11"/>
        <v>6.1999999999999993</v>
      </c>
    </row>
    <row r="14" spans="1:42" s="215" customFormat="1" ht="15" customHeight="1">
      <c r="A14" s="200">
        <v>9</v>
      </c>
      <c r="B14" s="174" t="s">
        <v>210</v>
      </c>
      <c r="C14" s="179" t="s">
        <v>211</v>
      </c>
      <c r="D14" s="180" t="s">
        <v>80</v>
      </c>
      <c r="E14" s="174" t="s">
        <v>69</v>
      </c>
      <c r="F14" s="176" t="s">
        <v>70</v>
      </c>
      <c r="G14" s="176" t="s">
        <v>71</v>
      </c>
      <c r="H14" s="205">
        <v>7.3</v>
      </c>
      <c r="I14" s="205">
        <v>7.6</v>
      </c>
      <c r="J14" s="205">
        <v>7.4</v>
      </c>
      <c r="K14" s="205">
        <v>7.6</v>
      </c>
      <c r="L14" s="204">
        <v>7.9</v>
      </c>
      <c r="M14" s="206">
        <v>8.3000000000000007</v>
      </c>
      <c r="N14" s="207">
        <v>6.2</v>
      </c>
      <c r="O14" s="208">
        <f t="shared" si="0"/>
        <v>7.4749999999999996</v>
      </c>
      <c r="P14" s="209">
        <f t="shared" si="1"/>
        <v>8.1000000000000014</v>
      </c>
      <c r="Q14" s="210">
        <f t="shared" si="2"/>
        <v>12.4</v>
      </c>
      <c r="R14" s="211"/>
      <c r="S14" s="18">
        <f t="shared" si="3"/>
        <v>27.975000000000001</v>
      </c>
      <c r="T14" s="204">
        <v>8</v>
      </c>
      <c r="U14" s="205">
        <v>7.9</v>
      </c>
      <c r="V14" s="205">
        <v>8</v>
      </c>
      <c r="W14" s="205">
        <v>8.1999999999999993</v>
      </c>
      <c r="X14" s="204">
        <v>9</v>
      </c>
      <c r="Y14" s="206">
        <v>9.1</v>
      </c>
      <c r="Z14" s="207">
        <v>8.3000000000000007</v>
      </c>
      <c r="AA14" s="208">
        <f t="shared" si="4"/>
        <v>8.0250000000000004</v>
      </c>
      <c r="AB14" s="209">
        <f t="shared" si="5"/>
        <v>9.0500000000000007</v>
      </c>
      <c r="AC14" s="210">
        <f t="shared" si="6"/>
        <v>16.600000000000001</v>
      </c>
      <c r="AD14" s="211">
        <v>4.5</v>
      </c>
      <c r="AE14" s="18">
        <f t="shared" si="7"/>
        <v>38.175000000000004</v>
      </c>
      <c r="AF14" s="19">
        <f t="shared" si="8"/>
        <v>66.150000000000006</v>
      </c>
      <c r="AG14" s="213">
        <v>0.2</v>
      </c>
      <c r="AH14" s="213"/>
      <c r="AI14" s="255">
        <v>0.9</v>
      </c>
      <c r="AJ14" s="214">
        <f t="shared" si="9"/>
        <v>59.335000000000001</v>
      </c>
      <c r="AM14" s="216">
        <f t="shared" si="10"/>
        <v>7.35</v>
      </c>
      <c r="AN14" s="216">
        <f t="shared" si="10"/>
        <v>7.6</v>
      </c>
      <c r="AO14" s="216">
        <f t="shared" si="11"/>
        <v>8</v>
      </c>
      <c r="AP14" s="216">
        <f t="shared" si="11"/>
        <v>8.0500000000000007</v>
      </c>
    </row>
    <row r="15" spans="1:42" s="236" customFormat="1" ht="15" customHeight="1">
      <c r="A15" s="200">
        <v>10</v>
      </c>
      <c r="B15" s="256" t="s">
        <v>217</v>
      </c>
      <c r="C15" s="220" t="s">
        <v>172</v>
      </c>
      <c r="D15" s="257" t="s">
        <v>80</v>
      </c>
      <c r="E15" s="258" t="s">
        <v>42</v>
      </c>
      <c r="F15" s="259" t="s">
        <v>36</v>
      </c>
      <c r="G15" s="259" t="s">
        <v>47</v>
      </c>
      <c r="H15" s="224">
        <v>6</v>
      </c>
      <c r="I15" s="224">
        <v>6.2</v>
      </c>
      <c r="J15" s="224">
        <v>5.9</v>
      </c>
      <c r="K15" s="224">
        <v>6</v>
      </c>
      <c r="L15" s="223">
        <v>8.3000000000000007</v>
      </c>
      <c r="M15" s="225">
        <v>8.4</v>
      </c>
      <c r="N15" s="226">
        <v>6.2</v>
      </c>
      <c r="O15" s="227">
        <f t="shared" si="0"/>
        <v>6.0250000000000004</v>
      </c>
      <c r="P15" s="228">
        <f t="shared" si="1"/>
        <v>8.3500000000000014</v>
      </c>
      <c r="Q15" s="229">
        <f t="shared" si="2"/>
        <v>12.4</v>
      </c>
      <c r="R15" s="230"/>
      <c r="S15" s="231">
        <f t="shared" si="3"/>
        <v>26.775000000000002</v>
      </c>
      <c r="T15" s="223">
        <v>6.4</v>
      </c>
      <c r="U15" s="224">
        <v>6.6</v>
      </c>
      <c r="V15" s="224">
        <v>6.4</v>
      </c>
      <c r="W15" s="224">
        <v>6.8</v>
      </c>
      <c r="X15" s="223">
        <v>9.1999999999999993</v>
      </c>
      <c r="Y15" s="225">
        <v>9.1999999999999993</v>
      </c>
      <c r="Z15" s="226">
        <v>8.1999999999999993</v>
      </c>
      <c r="AA15" s="227">
        <f t="shared" si="4"/>
        <v>6.55</v>
      </c>
      <c r="AB15" s="228">
        <f t="shared" si="5"/>
        <v>9.1999999999999993</v>
      </c>
      <c r="AC15" s="229">
        <f t="shared" si="6"/>
        <v>16.399999999999999</v>
      </c>
      <c r="AD15" s="230">
        <v>4.0999999999999996</v>
      </c>
      <c r="AE15" s="231">
        <f t="shared" si="7"/>
        <v>36.25</v>
      </c>
      <c r="AF15" s="232">
        <f t="shared" si="8"/>
        <v>63.025000000000006</v>
      </c>
      <c r="AG15" s="260"/>
      <c r="AH15" s="260"/>
      <c r="AI15" s="260">
        <v>0.9</v>
      </c>
      <c r="AJ15" s="235">
        <f t="shared" si="9"/>
        <v>56.722500000000004</v>
      </c>
      <c r="AM15" s="237">
        <f t="shared" si="10"/>
        <v>5.95</v>
      </c>
      <c r="AN15" s="237">
        <f t="shared" si="10"/>
        <v>6.1</v>
      </c>
      <c r="AO15" s="237">
        <f t="shared" si="11"/>
        <v>6.4</v>
      </c>
      <c r="AP15" s="237">
        <f t="shared" si="11"/>
        <v>6.6999999999999993</v>
      </c>
    </row>
    <row r="16" spans="1:42" s="215" customFormat="1" ht="15" customHeight="1">
      <c r="A16" s="200">
        <v>11</v>
      </c>
      <c r="B16" s="238" t="s">
        <v>234</v>
      </c>
      <c r="C16" s="183" t="s">
        <v>176</v>
      </c>
      <c r="D16" s="239" t="s">
        <v>80</v>
      </c>
      <c r="E16" s="240" t="s">
        <v>73</v>
      </c>
      <c r="F16" s="178" t="s">
        <v>70</v>
      </c>
      <c r="G16" s="184" t="s">
        <v>56</v>
      </c>
      <c r="H16" s="205">
        <v>5.4</v>
      </c>
      <c r="I16" s="205">
        <v>5.6</v>
      </c>
      <c r="J16" s="205">
        <v>5.4</v>
      </c>
      <c r="K16" s="205">
        <v>5.4</v>
      </c>
      <c r="L16" s="204">
        <v>6.7</v>
      </c>
      <c r="M16" s="206">
        <v>6.2</v>
      </c>
      <c r="N16" s="207">
        <v>6.2</v>
      </c>
      <c r="O16" s="208">
        <f t="shared" si="0"/>
        <v>5.45</v>
      </c>
      <c r="P16" s="209">
        <f t="shared" si="1"/>
        <v>6.45</v>
      </c>
      <c r="Q16" s="210">
        <f t="shared" si="2"/>
        <v>12.4</v>
      </c>
      <c r="R16" s="211"/>
      <c r="S16" s="18">
        <f t="shared" si="3"/>
        <v>24.3</v>
      </c>
      <c r="T16" s="204">
        <v>7.2</v>
      </c>
      <c r="U16" s="205">
        <v>7.4</v>
      </c>
      <c r="V16" s="205">
        <v>7.2</v>
      </c>
      <c r="W16" s="205">
        <v>7.5</v>
      </c>
      <c r="X16" s="204">
        <v>9.1</v>
      </c>
      <c r="Y16" s="206">
        <v>9.1</v>
      </c>
      <c r="Z16" s="207">
        <v>7.2</v>
      </c>
      <c r="AA16" s="208">
        <f t="shared" si="4"/>
        <v>7.3250000000000002</v>
      </c>
      <c r="AB16" s="209">
        <f t="shared" si="5"/>
        <v>9.1</v>
      </c>
      <c r="AC16" s="210">
        <f t="shared" si="6"/>
        <v>14.4</v>
      </c>
      <c r="AD16" s="211">
        <v>4.5999999999999996</v>
      </c>
      <c r="AE16" s="18">
        <f t="shared" si="7"/>
        <v>35.425000000000004</v>
      </c>
      <c r="AF16" s="19">
        <f t="shared" si="8"/>
        <v>59.725000000000009</v>
      </c>
      <c r="AG16" s="213"/>
      <c r="AH16" s="213"/>
      <c r="AI16" s="255">
        <v>0.9</v>
      </c>
      <c r="AJ16" s="214">
        <f t="shared" si="9"/>
        <v>53.752500000000012</v>
      </c>
      <c r="AM16" s="216">
        <f t="shared" si="10"/>
        <v>5.4</v>
      </c>
      <c r="AN16" s="216">
        <f t="shared" si="10"/>
        <v>5.5</v>
      </c>
      <c r="AO16" s="216">
        <f t="shared" si="11"/>
        <v>7.2</v>
      </c>
      <c r="AP16" s="216">
        <f t="shared" si="11"/>
        <v>7.45</v>
      </c>
    </row>
    <row r="17" spans="1:42" s="215" customFormat="1" ht="15" customHeight="1">
      <c r="A17" s="200">
        <v>12</v>
      </c>
      <c r="B17" s="238" t="s">
        <v>205</v>
      </c>
      <c r="C17" s="183" t="s">
        <v>206</v>
      </c>
      <c r="D17" s="239" t="s">
        <v>34</v>
      </c>
      <c r="E17" s="240" t="s">
        <v>233</v>
      </c>
      <c r="F17" s="307" t="s">
        <v>207</v>
      </c>
      <c r="G17" s="308" t="s">
        <v>208</v>
      </c>
      <c r="H17" s="205">
        <v>7.9</v>
      </c>
      <c r="I17" s="205">
        <v>7.2</v>
      </c>
      <c r="J17" s="205">
        <v>7.9</v>
      </c>
      <c r="K17" s="205">
        <v>7</v>
      </c>
      <c r="L17" s="204">
        <v>9.1999999999999993</v>
      </c>
      <c r="M17" s="206">
        <v>8.9</v>
      </c>
      <c r="N17" s="207">
        <v>7</v>
      </c>
      <c r="O17" s="208">
        <f t="shared" si="0"/>
        <v>7.5</v>
      </c>
      <c r="P17" s="209">
        <f t="shared" si="1"/>
        <v>9.0500000000000007</v>
      </c>
      <c r="Q17" s="210">
        <f t="shared" si="2"/>
        <v>14</v>
      </c>
      <c r="R17" s="211">
        <v>2.7</v>
      </c>
      <c r="S17" s="18">
        <f t="shared" si="3"/>
        <v>33.25</v>
      </c>
      <c r="T17" s="204">
        <v>1.5</v>
      </c>
      <c r="U17" s="205">
        <v>1.5</v>
      </c>
      <c r="V17" s="205">
        <v>1.5</v>
      </c>
      <c r="W17" s="205">
        <v>1.6</v>
      </c>
      <c r="X17" s="204">
        <v>1.7</v>
      </c>
      <c r="Y17" s="206">
        <v>1.7</v>
      </c>
      <c r="Z17" s="207">
        <v>1.9</v>
      </c>
      <c r="AA17" s="208">
        <f t="shared" si="4"/>
        <v>1.5249999999999999</v>
      </c>
      <c r="AB17" s="209">
        <f t="shared" si="5"/>
        <v>1.7</v>
      </c>
      <c r="AC17" s="210">
        <f t="shared" si="6"/>
        <v>3.8</v>
      </c>
      <c r="AD17" s="211">
        <v>1</v>
      </c>
      <c r="AE17" s="18">
        <f t="shared" si="7"/>
        <v>8.0249999999999986</v>
      </c>
      <c r="AF17" s="19">
        <f t="shared" si="8"/>
        <v>41.274999999999999</v>
      </c>
      <c r="AG17" s="212"/>
      <c r="AH17" s="212"/>
      <c r="AI17" s="213"/>
      <c r="AJ17" s="214">
        <f t="shared" si="9"/>
        <v>41.274999999999999</v>
      </c>
      <c r="AM17" s="216">
        <f t="shared" si="10"/>
        <v>7.9</v>
      </c>
      <c r="AN17" s="216">
        <f t="shared" si="10"/>
        <v>7.1</v>
      </c>
      <c r="AO17" s="216">
        <f t="shared" si="11"/>
        <v>1.5</v>
      </c>
      <c r="AP17" s="216">
        <f t="shared" si="11"/>
        <v>1.55</v>
      </c>
    </row>
    <row r="18" spans="1:42" s="215" customFormat="1" ht="15" customHeight="1">
      <c r="A18" s="200">
        <v>13</v>
      </c>
      <c r="B18" s="201" t="s">
        <v>213</v>
      </c>
      <c r="C18" s="175" t="s">
        <v>214</v>
      </c>
      <c r="D18" s="181" t="s">
        <v>34</v>
      </c>
      <c r="E18" s="254" t="s">
        <v>55</v>
      </c>
      <c r="F18" s="176" t="s">
        <v>203</v>
      </c>
      <c r="G18" s="182" t="s">
        <v>56</v>
      </c>
      <c r="H18" s="243">
        <v>4.0999999999999996</v>
      </c>
      <c r="I18" s="243">
        <v>4.2</v>
      </c>
      <c r="J18" s="243">
        <v>4.2</v>
      </c>
      <c r="K18" s="243">
        <v>4.3</v>
      </c>
      <c r="L18" s="244">
        <v>5.2</v>
      </c>
      <c r="M18" s="245">
        <v>5.2</v>
      </c>
      <c r="N18" s="246">
        <v>3.6</v>
      </c>
      <c r="O18" s="247">
        <f t="shared" si="0"/>
        <v>4.2</v>
      </c>
      <c r="P18" s="248">
        <f t="shared" si="1"/>
        <v>5.2</v>
      </c>
      <c r="Q18" s="249">
        <f t="shared" si="2"/>
        <v>7.2</v>
      </c>
      <c r="R18" s="250"/>
      <c r="S18" s="66">
        <f t="shared" si="3"/>
        <v>16.600000000000001</v>
      </c>
      <c r="T18" s="244">
        <v>4.3</v>
      </c>
      <c r="U18" s="243">
        <v>4.2</v>
      </c>
      <c r="V18" s="243">
        <v>4.3</v>
      </c>
      <c r="W18" s="243">
        <v>4</v>
      </c>
      <c r="X18" s="244">
        <v>5.5</v>
      </c>
      <c r="Y18" s="245">
        <v>5.6</v>
      </c>
      <c r="Z18" s="246">
        <v>4.2</v>
      </c>
      <c r="AA18" s="247">
        <f t="shared" si="4"/>
        <v>4.1999999999999993</v>
      </c>
      <c r="AB18" s="248">
        <f t="shared" si="5"/>
        <v>5.55</v>
      </c>
      <c r="AC18" s="249">
        <f t="shared" si="6"/>
        <v>8.4</v>
      </c>
      <c r="AD18" s="250">
        <v>3.4</v>
      </c>
      <c r="AE18" s="66">
        <f t="shared" si="7"/>
        <v>21.549999999999997</v>
      </c>
      <c r="AF18" s="67">
        <f t="shared" si="8"/>
        <v>38.15</v>
      </c>
      <c r="AG18" s="251"/>
      <c r="AH18" s="251"/>
      <c r="AI18" s="261"/>
      <c r="AJ18" s="214">
        <f t="shared" si="9"/>
        <v>38.15</v>
      </c>
      <c r="AM18" s="216">
        <f t="shared" si="10"/>
        <v>4.1500000000000004</v>
      </c>
      <c r="AN18" s="216">
        <f t="shared" si="10"/>
        <v>4.25</v>
      </c>
      <c r="AO18" s="216">
        <f t="shared" si="11"/>
        <v>4.3</v>
      </c>
      <c r="AP18" s="216">
        <f t="shared" si="11"/>
        <v>4.0999999999999996</v>
      </c>
    </row>
    <row r="19" spans="1:42" s="236" customFormat="1" ht="15" customHeight="1">
      <c r="A19" s="200">
        <v>14</v>
      </c>
      <c r="B19" s="262" t="s">
        <v>198</v>
      </c>
      <c r="C19" s="219" t="s">
        <v>199</v>
      </c>
      <c r="D19" s="263" t="s">
        <v>80</v>
      </c>
      <c r="E19" s="262" t="s">
        <v>42</v>
      </c>
      <c r="F19" s="259" t="s">
        <v>36</v>
      </c>
      <c r="G19" s="264" t="s">
        <v>47</v>
      </c>
      <c r="H19" s="224">
        <v>1.2</v>
      </c>
      <c r="I19" s="224">
        <v>1.3</v>
      </c>
      <c r="J19" s="224">
        <v>1.2</v>
      </c>
      <c r="K19" s="224">
        <v>1.3</v>
      </c>
      <c r="L19" s="223">
        <v>1.8</v>
      </c>
      <c r="M19" s="225">
        <v>1.7</v>
      </c>
      <c r="N19" s="226">
        <v>1.2</v>
      </c>
      <c r="O19" s="227">
        <f t="shared" si="0"/>
        <v>1.25</v>
      </c>
      <c r="P19" s="228">
        <f t="shared" si="1"/>
        <v>1.75</v>
      </c>
      <c r="Q19" s="229">
        <f t="shared" si="2"/>
        <v>2.4</v>
      </c>
      <c r="R19" s="230"/>
      <c r="S19" s="231">
        <f t="shared" si="3"/>
        <v>5.4</v>
      </c>
      <c r="T19" s="223">
        <v>3.2</v>
      </c>
      <c r="U19" s="224">
        <v>3.5</v>
      </c>
      <c r="V19" s="224">
        <v>3.3</v>
      </c>
      <c r="W19" s="224">
        <v>3.7</v>
      </c>
      <c r="X19" s="223">
        <v>4.5999999999999996</v>
      </c>
      <c r="Y19" s="225">
        <v>4.9000000000000004</v>
      </c>
      <c r="Z19" s="226">
        <v>2.9</v>
      </c>
      <c r="AA19" s="227">
        <f t="shared" si="4"/>
        <v>3.4249999999999998</v>
      </c>
      <c r="AB19" s="228">
        <f t="shared" si="5"/>
        <v>4.75</v>
      </c>
      <c r="AC19" s="229">
        <f t="shared" si="6"/>
        <v>5.8</v>
      </c>
      <c r="AD19" s="230">
        <v>2.4</v>
      </c>
      <c r="AE19" s="231">
        <f t="shared" si="7"/>
        <v>16.375</v>
      </c>
      <c r="AF19" s="232">
        <f t="shared" si="8"/>
        <v>21.774999999999999</v>
      </c>
      <c r="AG19" s="260"/>
      <c r="AH19" s="260"/>
      <c r="AI19" s="260">
        <v>0.9</v>
      </c>
      <c r="AJ19" s="235">
        <f t="shared" si="9"/>
        <v>19.5975</v>
      </c>
      <c r="AM19" s="237">
        <f t="shared" si="10"/>
        <v>1.2</v>
      </c>
      <c r="AN19" s="237">
        <f t="shared" si="10"/>
        <v>1.3</v>
      </c>
      <c r="AO19" s="237">
        <f t="shared" si="11"/>
        <v>3.25</v>
      </c>
      <c r="AP19" s="237">
        <f t="shared" si="11"/>
        <v>3.6</v>
      </c>
    </row>
    <row r="20" spans="1:42" s="196" customFormat="1" ht="19.5" customHeight="1">
      <c r="A20" s="645" t="s">
        <v>231</v>
      </c>
      <c r="B20" s="537"/>
      <c r="C20" s="537"/>
      <c r="D20" s="537"/>
      <c r="E20" s="537"/>
      <c r="F20" s="537"/>
      <c r="G20" s="537"/>
      <c r="H20" s="537"/>
      <c r="I20" s="537"/>
      <c r="J20" s="537"/>
      <c r="K20" s="537"/>
      <c r="L20" s="537"/>
      <c r="M20" s="537"/>
      <c r="N20" s="537"/>
      <c r="O20" s="537"/>
      <c r="P20" s="537"/>
      <c r="Q20" s="537"/>
      <c r="R20" s="537"/>
      <c r="S20" s="537"/>
      <c r="T20" s="537"/>
      <c r="U20" s="537"/>
      <c r="V20" s="537"/>
      <c r="W20" s="537"/>
      <c r="X20" s="537"/>
      <c r="Y20" s="537"/>
      <c r="Z20" s="537"/>
      <c r="AA20" s="537"/>
      <c r="AB20" s="537"/>
      <c r="AC20" s="537"/>
      <c r="AD20" s="537"/>
      <c r="AE20" s="537"/>
      <c r="AF20" s="537"/>
      <c r="AG20" s="537"/>
      <c r="AH20" s="537"/>
      <c r="AI20" s="537"/>
      <c r="AJ20" s="646"/>
    </row>
    <row r="21" spans="1:42" s="215" customFormat="1" ht="15" customHeight="1">
      <c r="A21" s="200">
        <v>1</v>
      </c>
      <c r="B21" s="167" t="s">
        <v>179</v>
      </c>
      <c r="C21" s="169" t="s">
        <v>180</v>
      </c>
      <c r="D21" s="169" t="s">
        <v>34</v>
      </c>
      <c r="E21" s="170" t="s">
        <v>120</v>
      </c>
      <c r="F21" s="170" t="s">
        <v>36</v>
      </c>
      <c r="G21" s="170" t="s">
        <v>37</v>
      </c>
      <c r="H21" s="25">
        <v>8.8000000000000007</v>
      </c>
      <c r="I21" s="72">
        <v>8.6999999999999993</v>
      </c>
      <c r="J21" s="72">
        <v>9.1</v>
      </c>
      <c r="K21" s="72">
        <v>9</v>
      </c>
      <c r="L21" s="25">
        <v>9.8000000000000007</v>
      </c>
      <c r="M21" s="312">
        <v>9.6</v>
      </c>
      <c r="N21" s="267">
        <v>9.4</v>
      </c>
      <c r="O21" s="313">
        <f t="shared" ref="O21:O38" si="12">SUM(AM21,AN21)/2</f>
        <v>8.8999999999999986</v>
      </c>
      <c r="P21" s="314">
        <f t="shared" ref="P21:P38" si="13">SUM(L21:M21)/2</f>
        <v>9.6999999999999993</v>
      </c>
      <c r="Q21" s="210">
        <f t="shared" ref="Q21:Q38" si="14">N21*2</f>
        <v>18.8</v>
      </c>
      <c r="R21" s="16">
        <v>3.9</v>
      </c>
      <c r="S21" s="18">
        <f t="shared" ref="S21:S38" si="15">SUM(O21,P21,Q21,R21)</f>
        <v>41.3</v>
      </c>
      <c r="T21" s="11">
        <v>8</v>
      </c>
      <c r="U21" s="12">
        <v>7.8</v>
      </c>
      <c r="V21" s="12">
        <v>8</v>
      </c>
      <c r="W21" s="12">
        <v>8</v>
      </c>
      <c r="X21" s="11">
        <v>9</v>
      </c>
      <c r="Y21" s="13">
        <v>9.4</v>
      </c>
      <c r="Z21" s="207">
        <v>9.3000000000000007</v>
      </c>
      <c r="AA21" s="313">
        <f t="shared" ref="AA21:AA38" si="16">SUM(AO21,AP21)/2</f>
        <v>7.95</v>
      </c>
      <c r="AB21" s="314">
        <f t="shared" ref="AB21:AB38" si="17">SUM(X21:Y21)/2</f>
        <v>9.1999999999999993</v>
      </c>
      <c r="AC21" s="210">
        <f t="shared" ref="AC21:AC38" si="18">Z21*2</f>
        <v>18.600000000000001</v>
      </c>
      <c r="AD21" s="16">
        <v>12.3</v>
      </c>
      <c r="AE21" s="18">
        <f t="shared" ref="AE21:AE38" si="19">SUM(AA21,AB21,AC21,AD21)</f>
        <v>48.05</v>
      </c>
      <c r="AF21" s="19">
        <f t="shared" ref="AF21:AF38" si="20">SUM(S21,AE21)</f>
        <v>89.35</v>
      </c>
      <c r="AG21" s="21"/>
      <c r="AH21" s="21"/>
      <c r="AI21" s="21"/>
      <c r="AJ21" s="22">
        <f t="shared" ref="AJ21:AJ38" si="21">PRODUCT(AF21,AI21)-AG21</f>
        <v>89.35</v>
      </c>
      <c r="AM21" s="216">
        <f t="shared" ref="AM21:AN36" si="22">SUM(H21,J21)/2</f>
        <v>8.9499999999999993</v>
      </c>
      <c r="AN21" s="216">
        <f t="shared" si="22"/>
        <v>8.85</v>
      </c>
      <c r="AO21" s="216">
        <f t="shared" ref="AO21:AP36" si="23">SUM(T21,V21)/2</f>
        <v>8</v>
      </c>
      <c r="AP21" s="216">
        <f t="shared" si="23"/>
        <v>7.9</v>
      </c>
    </row>
    <row r="22" spans="1:42" s="215" customFormat="1" ht="15" customHeight="1">
      <c r="A22" s="200">
        <v>2</v>
      </c>
      <c r="B22" s="28" t="s">
        <v>190</v>
      </c>
      <c r="C22" s="169" t="s">
        <v>185</v>
      </c>
      <c r="D22" s="172" t="s">
        <v>34</v>
      </c>
      <c r="E22" s="28" t="s">
        <v>126</v>
      </c>
      <c r="F22" s="28" t="s">
        <v>36</v>
      </c>
      <c r="G22" s="28" t="s">
        <v>37</v>
      </c>
      <c r="H22" s="25">
        <v>8.3000000000000007</v>
      </c>
      <c r="I22" s="72">
        <v>8.1</v>
      </c>
      <c r="J22" s="72">
        <v>8.3000000000000007</v>
      </c>
      <c r="K22" s="72">
        <v>8.1</v>
      </c>
      <c r="L22" s="25">
        <v>9.6</v>
      </c>
      <c r="M22" s="312">
        <v>9.1</v>
      </c>
      <c r="N22" s="267">
        <v>8.6</v>
      </c>
      <c r="O22" s="313">
        <f t="shared" si="12"/>
        <v>8.1999999999999993</v>
      </c>
      <c r="P22" s="314">
        <f t="shared" si="13"/>
        <v>9.35</v>
      </c>
      <c r="Q22" s="210">
        <f t="shared" si="14"/>
        <v>17.2</v>
      </c>
      <c r="R22" s="16">
        <v>4.2</v>
      </c>
      <c r="S22" s="18">
        <f t="shared" si="15"/>
        <v>38.950000000000003</v>
      </c>
      <c r="T22" s="11">
        <v>7</v>
      </c>
      <c r="U22" s="12">
        <v>7.5</v>
      </c>
      <c r="V22" s="12">
        <v>7.1</v>
      </c>
      <c r="W22" s="12">
        <v>7.2</v>
      </c>
      <c r="X22" s="11">
        <v>9.1999999999999993</v>
      </c>
      <c r="Y22" s="13">
        <v>9.3000000000000007</v>
      </c>
      <c r="Z22" s="207">
        <v>7.9</v>
      </c>
      <c r="AA22" s="313">
        <f t="shared" si="16"/>
        <v>7.1999999999999993</v>
      </c>
      <c r="AB22" s="314">
        <f t="shared" si="17"/>
        <v>9.25</v>
      </c>
      <c r="AC22" s="210">
        <f t="shared" si="18"/>
        <v>15.8</v>
      </c>
      <c r="AD22" s="16">
        <v>13.7</v>
      </c>
      <c r="AE22" s="18">
        <f t="shared" si="19"/>
        <v>45.95</v>
      </c>
      <c r="AF22" s="19">
        <f t="shared" si="20"/>
        <v>84.9</v>
      </c>
      <c r="AG22" s="21"/>
      <c r="AH22" s="21"/>
      <c r="AI22" s="21"/>
      <c r="AJ22" s="22">
        <f t="shared" si="21"/>
        <v>84.9</v>
      </c>
      <c r="AM22" s="216">
        <f t="shared" si="22"/>
        <v>8.3000000000000007</v>
      </c>
      <c r="AN22" s="216">
        <f t="shared" si="22"/>
        <v>8.1</v>
      </c>
      <c r="AO22" s="216">
        <f t="shared" si="23"/>
        <v>7.05</v>
      </c>
      <c r="AP22" s="216">
        <f t="shared" si="23"/>
        <v>7.35</v>
      </c>
    </row>
    <row r="23" spans="1:42" s="215" customFormat="1" ht="15" customHeight="1">
      <c r="A23" s="200">
        <v>3</v>
      </c>
      <c r="B23" s="28" t="s">
        <v>177</v>
      </c>
      <c r="C23" s="168" t="s">
        <v>178</v>
      </c>
      <c r="D23" s="166" t="s">
        <v>34</v>
      </c>
      <c r="E23" s="28" t="s">
        <v>69</v>
      </c>
      <c r="F23" s="28" t="s">
        <v>70</v>
      </c>
      <c r="G23" s="28" t="s">
        <v>71</v>
      </c>
      <c r="H23" s="25">
        <v>7.9</v>
      </c>
      <c r="I23" s="72">
        <v>8.6</v>
      </c>
      <c r="J23" s="72">
        <v>8.3000000000000007</v>
      </c>
      <c r="K23" s="72">
        <v>8.6</v>
      </c>
      <c r="L23" s="25">
        <v>9.3000000000000007</v>
      </c>
      <c r="M23" s="312">
        <v>8.9</v>
      </c>
      <c r="N23" s="267">
        <v>9.5</v>
      </c>
      <c r="O23" s="313">
        <f t="shared" si="12"/>
        <v>8.3500000000000014</v>
      </c>
      <c r="P23" s="314">
        <f t="shared" si="13"/>
        <v>9.1000000000000014</v>
      </c>
      <c r="Q23" s="210">
        <f t="shared" si="14"/>
        <v>19</v>
      </c>
      <c r="R23" s="16">
        <v>2.9</v>
      </c>
      <c r="S23" s="18">
        <f t="shared" si="15"/>
        <v>39.35</v>
      </c>
      <c r="T23" s="11">
        <v>7.6</v>
      </c>
      <c r="U23" s="12">
        <v>7.4</v>
      </c>
      <c r="V23" s="12">
        <v>7.6</v>
      </c>
      <c r="W23" s="12">
        <v>7.6</v>
      </c>
      <c r="X23" s="11">
        <v>9</v>
      </c>
      <c r="Y23" s="13">
        <v>8.8000000000000007</v>
      </c>
      <c r="Z23" s="207">
        <v>8.5</v>
      </c>
      <c r="AA23" s="313">
        <f t="shared" si="16"/>
        <v>7.55</v>
      </c>
      <c r="AB23" s="314">
        <f t="shared" si="17"/>
        <v>8.9</v>
      </c>
      <c r="AC23" s="210">
        <f t="shared" si="18"/>
        <v>17</v>
      </c>
      <c r="AD23" s="16">
        <v>12</v>
      </c>
      <c r="AE23" s="18">
        <f t="shared" si="19"/>
        <v>45.45</v>
      </c>
      <c r="AF23" s="19">
        <f t="shared" si="20"/>
        <v>84.800000000000011</v>
      </c>
      <c r="AG23" s="212"/>
      <c r="AH23" s="212"/>
      <c r="AI23" s="21"/>
      <c r="AJ23" s="22">
        <f t="shared" si="21"/>
        <v>84.800000000000011</v>
      </c>
      <c r="AM23" s="216">
        <f t="shared" si="22"/>
        <v>8.1000000000000014</v>
      </c>
      <c r="AN23" s="216">
        <f t="shared" si="22"/>
        <v>8.6</v>
      </c>
      <c r="AO23" s="216">
        <f t="shared" si="23"/>
        <v>7.6</v>
      </c>
      <c r="AP23" s="216">
        <f t="shared" si="23"/>
        <v>7.5</v>
      </c>
    </row>
    <row r="24" spans="1:42" s="236" customFormat="1" ht="15" customHeight="1">
      <c r="A24" s="217">
        <v>4</v>
      </c>
      <c r="B24" s="185" t="s">
        <v>220</v>
      </c>
      <c r="C24" s="188" t="s">
        <v>201</v>
      </c>
      <c r="D24" s="187" t="s">
        <v>34</v>
      </c>
      <c r="E24" s="189" t="s">
        <v>126</v>
      </c>
      <c r="F24" s="189" t="s">
        <v>36</v>
      </c>
      <c r="G24" s="394" t="s">
        <v>37</v>
      </c>
      <c r="H24" s="395">
        <v>7.7</v>
      </c>
      <c r="I24" s="395">
        <v>8</v>
      </c>
      <c r="J24" s="395">
        <v>7.6</v>
      </c>
      <c r="K24" s="395">
        <v>8.1</v>
      </c>
      <c r="L24" s="396">
        <v>9.8000000000000007</v>
      </c>
      <c r="M24" s="397">
        <v>9.5</v>
      </c>
      <c r="N24" s="398">
        <v>9.1999999999999993</v>
      </c>
      <c r="O24" s="399">
        <f t="shared" si="12"/>
        <v>7.8500000000000005</v>
      </c>
      <c r="P24" s="400">
        <f t="shared" si="13"/>
        <v>9.65</v>
      </c>
      <c r="Q24" s="229">
        <f t="shared" si="14"/>
        <v>18.399999999999999</v>
      </c>
      <c r="R24" s="401">
        <v>3.2</v>
      </c>
      <c r="S24" s="231">
        <f t="shared" si="15"/>
        <v>39.1</v>
      </c>
      <c r="T24" s="396">
        <v>7.5</v>
      </c>
      <c r="U24" s="395">
        <v>7.8</v>
      </c>
      <c r="V24" s="395">
        <v>7.5</v>
      </c>
      <c r="W24" s="395">
        <v>7.5</v>
      </c>
      <c r="X24" s="396">
        <v>9.3000000000000007</v>
      </c>
      <c r="Y24" s="397">
        <v>9.1</v>
      </c>
      <c r="Z24" s="226">
        <v>9.1999999999999993</v>
      </c>
      <c r="AA24" s="399">
        <f t="shared" si="16"/>
        <v>7.5750000000000002</v>
      </c>
      <c r="AB24" s="400">
        <f t="shared" si="17"/>
        <v>9.1999999999999993</v>
      </c>
      <c r="AC24" s="229">
        <f t="shared" si="18"/>
        <v>18.399999999999999</v>
      </c>
      <c r="AD24" s="401">
        <v>8.5</v>
      </c>
      <c r="AE24" s="231">
        <f t="shared" si="19"/>
        <v>43.674999999999997</v>
      </c>
      <c r="AF24" s="232">
        <f t="shared" si="20"/>
        <v>82.775000000000006</v>
      </c>
      <c r="AG24" s="402"/>
      <c r="AH24" s="402"/>
      <c r="AI24" s="403"/>
      <c r="AJ24" s="404">
        <f t="shared" si="21"/>
        <v>82.775000000000006</v>
      </c>
      <c r="AM24" s="237">
        <f t="shared" si="22"/>
        <v>7.65</v>
      </c>
      <c r="AN24" s="237">
        <f t="shared" si="22"/>
        <v>8.0500000000000007</v>
      </c>
      <c r="AO24" s="237">
        <f t="shared" si="23"/>
        <v>7.5</v>
      </c>
      <c r="AP24" s="237">
        <f t="shared" si="23"/>
        <v>7.65</v>
      </c>
    </row>
    <row r="25" spans="1:42" s="215" customFormat="1" ht="15" customHeight="1">
      <c r="A25" s="200">
        <v>5</v>
      </c>
      <c r="B25" s="28" t="s">
        <v>193</v>
      </c>
      <c r="C25" s="169" t="s">
        <v>194</v>
      </c>
      <c r="D25" s="29" t="s">
        <v>34</v>
      </c>
      <c r="E25" s="28" t="s">
        <v>49</v>
      </c>
      <c r="F25" s="28" t="s">
        <v>36</v>
      </c>
      <c r="G25" s="28" t="s">
        <v>50</v>
      </c>
      <c r="H25" s="72">
        <v>8.3000000000000007</v>
      </c>
      <c r="I25" s="72">
        <v>7.8</v>
      </c>
      <c r="J25" s="72">
        <v>8.5</v>
      </c>
      <c r="K25" s="72">
        <v>7.9</v>
      </c>
      <c r="L25" s="25">
        <v>9.3000000000000007</v>
      </c>
      <c r="M25" s="312">
        <v>9.6999999999999993</v>
      </c>
      <c r="N25" s="267">
        <v>9.3000000000000007</v>
      </c>
      <c r="O25" s="313">
        <f t="shared" si="12"/>
        <v>8.125</v>
      </c>
      <c r="P25" s="314">
        <f t="shared" si="13"/>
        <v>9.5</v>
      </c>
      <c r="Q25" s="210">
        <f t="shared" si="14"/>
        <v>18.600000000000001</v>
      </c>
      <c r="R25" s="16">
        <v>3</v>
      </c>
      <c r="S25" s="18">
        <f t="shared" si="15"/>
        <v>39.225000000000001</v>
      </c>
      <c r="T25" s="11">
        <v>8.1</v>
      </c>
      <c r="U25" s="12">
        <v>7.4</v>
      </c>
      <c r="V25" s="12">
        <v>8.1</v>
      </c>
      <c r="W25" s="12">
        <v>7.4</v>
      </c>
      <c r="X25" s="11">
        <v>9.1999999999999993</v>
      </c>
      <c r="Y25" s="13">
        <v>9.6999999999999993</v>
      </c>
      <c r="Z25" s="207">
        <v>8.8000000000000007</v>
      </c>
      <c r="AA25" s="313">
        <f t="shared" si="16"/>
        <v>7.75</v>
      </c>
      <c r="AB25" s="314">
        <f t="shared" si="17"/>
        <v>9.4499999999999993</v>
      </c>
      <c r="AC25" s="210">
        <f t="shared" si="18"/>
        <v>17.600000000000001</v>
      </c>
      <c r="AD25" s="16">
        <v>8.5</v>
      </c>
      <c r="AE25" s="18">
        <f t="shared" si="19"/>
        <v>43.3</v>
      </c>
      <c r="AF25" s="19">
        <f t="shared" si="20"/>
        <v>82.525000000000006</v>
      </c>
      <c r="AG25" s="21"/>
      <c r="AH25" s="21"/>
      <c r="AI25" s="21"/>
      <c r="AJ25" s="22">
        <f t="shared" si="21"/>
        <v>82.525000000000006</v>
      </c>
      <c r="AM25" s="216">
        <f t="shared" si="22"/>
        <v>8.4</v>
      </c>
      <c r="AN25" s="216">
        <f t="shared" si="22"/>
        <v>7.85</v>
      </c>
      <c r="AO25" s="216">
        <f t="shared" si="23"/>
        <v>8.1</v>
      </c>
      <c r="AP25" s="216">
        <f t="shared" si="23"/>
        <v>7.4</v>
      </c>
    </row>
    <row r="26" spans="1:42" s="215" customFormat="1" ht="15" customHeight="1">
      <c r="A26" s="200">
        <v>6</v>
      </c>
      <c r="B26" s="28" t="s">
        <v>189</v>
      </c>
      <c r="C26" s="169" t="s">
        <v>170</v>
      </c>
      <c r="D26" s="28" t="s">
        <v>34</v>
      </c>
      <c r="E26" s="28" t="s">
        <v>69</v>
      </c>
      <c r="F26" s="28" t="s">
        <v>70</v>
      </c>
      <c r="G26" s="28" t="s">
        <v>71</v>
      </c>
      <c r="H26" s="72">
        <v>8</v>
      </c>
      <c r="I26" s="72">
        <v>8</v>
      </c>
      <c r="J26" s="72">
        <v>8.1</v>
      </c>
      <c r="K26" s="72">
        <v>8.1999999999999993</v>
      </c>
      <c r="L26" s="25">
        <v>9.9</v>
      </c>
      <c r="M26" s="312">
        <v>9.6</v>
      </c>
      <c r="N26" s="267">
        <v>8.5</v>
      </c>
      <c r="O26" s="313">
        <f t="shared" si="12"/>
        <v>8.0749999999999993</v>
      </c>
      <c r="P26" s="314">
        <f t="shared" si="13"/>
        <v>9.75</v>
      </c>
      <c r="Q26" s="210">
        <f t="shared" si="14"/>
        <v>17</v>
      </c>
      <c r="R26" s="16">
        <v>2.8</v>
      </c>
      <c r="S26" s="18">
        <f t="shared" si="15"/>
        <v>37.625</v>
      </c>
      <c r="T26" s="11">
        <v>7.6</v>
      </c>
      <c r="U26" s="12">
        <v>7.8</v>
      </c>
      <c r="V26" s="12">
        <v>7.5</v>
      </c>
      <c r="W26" s="12">
        <v>7.9</v>
      </c>
      <c r="X26" s="11">
        <v>8.8000000000000007</v>
      </c>
      <c r="Y26" s="13">
        <v>9.1</v>
      </c>
      <c r="Z26" s="207">
        <v>8.3000000000000007</v>
      </c>
      <c r="AA26" s="313">
        <f t="shared" si="16"/>
        <v>7.6999999999999993</v>
      </c>
      <c r="AB26" s="314">
        <f t="shared" si="17"/>
        <v>8.9499999999999993</v>
      </c>
      <c r="AC26" s="210">
        <f t="shared" si="18"/>
        <v>16.600000000000001</v>
      </c>
      <c r="AD26" s="16">
        <v>11.2</v>
      </c>
      <c r="AE26" s="18">
        <f t="shared" si="19"/>
        <v>44.45</v>
      </c>
      <c r="AF26" s="19">
        <f t="shared" si="20"/>
        <v>82.075000000000003</v>
      </c>
      <c r="AG26" s="21"/>
      <c r="AH26" s="21"/>
      <c r="AI26" s="21"/>
      <c r="AJ26" s="22">
        <f t="shared" si="21"/>
        <v>82.075000000000003</v>
      </c>
      <c r="AM26" s="216">
        <f t="shared" si="22"/>
        <v>8.0500000000000007</v>
      </c>
      <c r="AN26" s="216">
        <f t="shared" si="22"/>
        <v>8.1</v>
      </c>
      <c r="AO26" s="216">
        <f t="shared" si="23"/>
        <v>7.55</v>
      </c>
      <c r="AP26" s="216">
        <f t="shared" si="23"/>
        <v>7.85</v>
      </c>
    </row>
    <row r="27" spans="1:42" s="215" customFormat="1" ht="15" customHeight="1">
      <c r="A27" s="200">
        <v>7</v>
      </c>
      <c r="B27" s="28" t="s">
        <v>173</v>
      </c>
      <c r="C27" s="168" t="s">
        <v>174</v>
      </c>
      <c r="D27" s="166" t="s">
        <v>34</v>
      </c>
      <c r="E27" s="28" t="s">
        <v>49</v>
      </c>
      <c r="F27" s="28" t="s">
        <v>36</v>
      </c>
      <c r="G27" s="28" t="s">
        <v>50</v>
      </c>
      <c r="H27" s="72">
        <v>7.7</v>
      </c>
      <c r="I27" s="72">
        <v>7.2</v>
      </c>
      <c r="J27" s="72">
        <v>8</v>
      </c>
      <c r="K27" s="72">
        <v>7.5</v>
      </c>
      <c r="L27" s="25">
        <v>9.8000000000000007</v>
      </c>
      <c r="M27" s="312">
        <v>9.5</v>
      </c>
      <c r="N27" s="267">
        <v>8</v>
      </c>
      <c r="O27" s="313">
        <f t="shared" si="12"/>
        <v>7.6</v>
      </c>
      <c r="P27" s="314">
        <f t="shared" si="13"/>
        <v>9.65</v>
      </c>
      <c r="Q27" s="210">
        <f t="shared" si="14"/>
        <v>16</v>
      </c>
      <c r="R27" s="16">
        <v>2.5</v>
      </c>
      <c r="S27" s="18">
        <f t="shared" si="15"/>
        <v>35.75</v>
      </c>
      <c r="T27" s="11">
        <v>7.4</v>
      </c>
      <c r="U27" s="12">
        <v>7</v>
      </c>
      <c r="V27" s="12">
        <v>7.7</v>
      </c>
      <c r="W27" s="12">
        <v>7.1</v>
      </c>
      <c r="X27" s="11">
        <v>9.5</v>
      </c>
      <c r="Y27" s="13">
        <v>9.3000000000000007</v>
      </c>
      <c r="Z27" s="207">
        <v>9.1</v>
      </c>
      <c r="AA27" s="313">
        <f t="shared" si="16"/>
        <v>7.3000000000000007</v>
      </c>
      <c r="AB27" s="314">
        <f t="shared" si="17"/>
        <v>9.4</v>
      </c>
      <c r="AC27" s="210">
        <f t="shared" si="18"/>
        <v>18.2</v>
      </c>
      <c r="AD27" s="16">
        <v>8</v>
      </c>
      <c r="AE27" s="18">
        <f t="shared" si="19"/>
        <v>42.900000000000006</v>
      </c>
      <c r="AF27" s="19">
        <f t="shared" si="20"/>
        <v>78.650000000000006</v>
      </c>
      <c r="AG27" s="21"/>
      <c r="AH27" s="21"/>
      <c r="AI27" s="21"/>
      <c r="AJ27" s="22">
        <f t="shared" si="21"/>
        <v>78.650000000000006</v>
      </c>
      <c r="AM27" s="216">
        <f t="shared" si="22"/>
        <v>7.85</v>
      </c>
      <c r="AN27" s="216">
        <f t="shared" si="22"/>
        <v>7.35</v>
      </c>
      <c r="AO27" s="216">
        <f t="shared" si="23"/>
        <v>7.5500000000000007</v>
      </c>
      <c r="AP27" s="216">
        <f t="shared" si="23"/>
        <v>7.05</v>
      </c>
    </row>
    <row r="28" spans="1:42" s="215" customFormat="1" ht="15" customHeight="1">
      <c r="A28" s="200">
        <v>8</v>
      </c>
      <c r="B28" s="28" t="s">
        <v>188</v>
      </c>
      <c r="C28" s="169" t="s">
        <v>180</v>
      </c>
      <c r="D28" s="28" t="s">
        <v>34</v>
      </c>
      <c r="E28" s="28" t="s">
        <v>42</v>
      </c>
      <c r="F28" s="28" t="s">
        <v>36</v>
      </c>
      <c r="G28" s="28" t="s">
        <v>47</v>
      </c>
      <c r="H28" s="72">
        <v>6.8</v>
      </c>
      <c r="I28" s="72">
        <v>7.5</v>
      </c>
      <c r="J28" s="72">
        <v>7.1</v>
      </c>
      <c r="K28" s="72">
        <v>7.2</v>
      </c>
      <c r="L28" s="25">
        <v>9.4</v>
      </c>
      <c r="M28" s="312">
        <v>9.4</v>
      </c>
      <c r="N28" s="267">
        <v>7.1</v>
      </c>
      <c r="O28" s="313">
        <f t="shared" si="12"/>
        <v>7.1499999999999995</v>
      </c>
      <c r="P28" s="314">
        <f t="shared" si="13"/>
        <v>9.4</v>
      </c>
      <c r="Q28" s="210">
        <f t="shared" si="14"/>
        <v>14.2</v>
      </c>
      <c r="R28" s="16">
        <v>2.7</v>
      </c>
      <c r="S28" s="18">
        <f t="shared" si="15"/>
        <v>33.450000000000003</v>
      </c>
      <c r="T28" s="11">
        <v>7.2</v>
      </c>
      <c r="U28" s="12">
        <v>7.4</v>
      </c>
      <c r="V28" s="12">
        <v>7.2</v>
      </c>
      <c r="W28" s="12">
        <v>7.3</v>
      </c>
      <c r="X28" s="11">
        <v>9</v>
      </c>
      <c r="Y28" s="13">
        <v>9.5</v>
      </c>
      <c r="Z28" s="207">
        <v>9.3000000000000007</v>
      </c>
      <c r="AA28" s="313">
        <f t="shared" si="16"/>
        <v>7.2750000000000004</v>
      </c>
      <c r="AB28" s="314">
        <f t="shared" si="17"/>
        <v>9.25</v>
      </c>
      <c r="AC28" s="210">
        <f t="shared" si="18"/>
        <v>18.600000000000001</v>
      </c>
      <c r="AD28" s="16">
        <v>8.1999999999999993</v>
      </c>
      <c r="AE28" s="18">
        <f t="shared" si="19"/>
        <v>43.325000000000003</v>
      </c>
      <c r="AF28" s="19">
        <f t="shared" si="20"/>
        <v>76.775000000000006</v>
      </c>
      <c r="AG28" s="21"/>
      <c r="AH28" s="21"/>
      <c r="AI28" s="21"/>
      <c r="AJ28" s="22">
        <f t="shared" si="21"/>
        <v>76.775000000000006</v>
      </c>
      <c r="AM28" s="216">
        <f t="shared" si="22"/>
        <v>6.9499999999999993</v>
      </c>
      <c r="AN28" s="216">
        <f t="shared" si="22"/>
        <v>7.35</v>
      </c>
      <c r="AO28" s="216">
        <f t="shared" si="23"/>
        <v>7.2</v>
      </c>
      <c r="AP28" s="216">
        <f t="shared" si="23"/>
        <v>7.35</v>
      </c>
    </row>
    <row r="29" spans="1:42" s="215" customFormat="1" ht="16.5" customHeight="1">
      <c r="A29" s="200">
        <v>9</v>
      </c>
      <c r="B29" s="28" t="s">
        <v>184</v>
      </c>
      <c r="C29" s="169" t="s">
        <v>185</v>
      </c>
      <c r="D29" s="28" t="s">
        <v>34</v>
      </c>
      <c r="E29" s="28" t="s">
        <v>69</v>
      </c>
      <c r="F29" s="28" t="s">
        <v>70</v>
      </c>
      <c r="G29" s="28" t="s">
        <v>71</v>
      </c>
      <c r="H29" s="316">
        <v>7.9</v>
      </c>
      <c r="I29" s="316">
        <v>8.1999999999999993</v>
      </c>
      <c r="J29" s="316">
        <v>7.6</v>
      </c>
      <c r="K29" s="316">
        <v>8.1999999999999993</v>
      </c>
      <c r="L29" s="317">
        <v>9.5</v>
      </c>
      <c r="M29" s="318">
        <v>9.3000000000000007</v>
      </c>
      <c r="N29" s="270">
        <v>7.8</v>
      </c>
      <c r="O29" s="319">
        <f t="shared" si="12"/>
        <v>7.9749999999999996</v>
      </c>
      <c r="P29" s="320">
        <f t="shared" si="13"/>
        <v>9.4</v>
      </c>
      <c r="Q29" s="249">
        <f t="shared" si="14"/>
        <v>15.6</v>
      </c>
      <c r="R29" s="64">
        <v>2.7</v>
      </c>
      <c r="S29" s="66">
        <f t="shared" si="15"/>
        <v>35.675000000000004</v>
      </c>
      <c r="T29" s="61">
        <v>7</v>
      </c>
      <c r="U29" s="58">
        <v>6.9</v>
      </c>
      <c r="V29" s="58">
        <v>7</v>
      </c>
      <c r="W29" s="58">
        <v>7</v>
      </c>
      <c r="X29" s="61">
        <v>8.5</v>
      </c>
      <c r="Y29" s="62">
        <v>8</v>
      </c>
      <c r="Z29" s="246">
        <v>7.7</v>
      </c>
      <c r="AA29" s="319">
        <f t="shared" si="16"/>
        <v>6.9749999999999996</v>
      </c>
      <c r="AB29" s="320">
        <f t="shared" si="17"/>
        <v>8.25</v>
      </c>
      <c r="AC29" s="249">
        <f t="shared" si="18"/>
        <v>15.4</v>
      </c>
      <c r="AD29" s="64">
        <v>8.6999999999999993</v>
      </c>
      <c r="AE29" s="66">
        <f t="shared" si="19"/>
        <v>39.325000000000003</v>
      </c>
      <c r="AF29" s="67">
        <f t="shared" si="20"/>
        <v>75</v>
      </c>
      <c r="AG29" s="321"/>
      <c r="AH29" s="321"/>
      <c r="AI29" s="315"/>
      <c r="AJ29" s="22">
        <f t="shared" si="21"/>
        <v>75</v>
      </c>
      <c r="AM29" s="216">
        <f t="shared" si="22"/>
        <v>7.75</v>
      </c>
      <c r="AN29" s="216">
        <f t="shared" si="22"/>
        <v>8.1999999999999993</v>
      </c>
      <c r="AO29" s="216">
        <f t="shared" si="23"/>
        <v>7</v>
      </c>
      <c r="AP29" s="216">
        <f t="shared" si="23"/>
        <v>6.95</v>
      </c>
    </row>
    <row r="30" spans="1:42" s="215" customFormat="1" ht="16.5" customHeight="1">
      <c r="A30" s="200">
        <v>10</v>
      </c>
      <c r="B30" s="70" t="s">
        <v>191</v>
      </c>
      <c r="C30" s="322" t="s">
        <v>192</v>
      </c>
      <c r="D30" s="173" t="s">
        <v>66</v>
      </c>
      <c r="E30" s="47" t="s">
        <v>55</v>
      </c>
      <c r="F30" s="47" t="s">
        <v>36</v>
      </c>
      <c r="G30" s="47" t="s">
        <v>56</v>
      </c>
      <c r="H30" s="72">
        <v>6.8</v>
      </c>
      <c r="I30" s="72">
        <v>6.2</v>
      </c>
      <c r="J30" s="72">
        <v>6.9</v>
      </c>
      <c r="K30" s="72">
        <v>6.4</v>
      </c>
      <c r="L30" s="25">
        <v>9.4</v>
      </c>
      <c r="M30" s="312">
        <v>9.6</v>
      </c>
      <c r="N30" s="271">
        <v>8.9</v>
      </c>
      <c r="O30" s="313">
        <f t="shared" si="12"/>
        <v>6.5750000000000002</v>
      </c>
      <c r="P30" s="314">
        <f t="shared" si="13"/>
        <v>9.5</v>
      </c>
      <c r="Q30" s="210">
        <f t="shared" si="14"/>
        <v>17.8</v>
      </c>
      <c r="R30" s="16"/>
      <c r="S30" s="18">
        <f t="shared" si="15"/>
        <v>33.875</v>
      </c>
      <c r="T30" s="11">
        <v>6.8</v>
      </c>
      <c r="U30" s="12">
        <v>6</v>
      </c>
      <c r="V30" s="12">
        <v>7</v>
      </c>
      <c r="W30" s="12">
        <v>6.3</v>
      </c>
      <c r="X30" s="11">
        <v>9</v>
      </c>
      <c r="Y30" s="13">
        <v>9.4</v>
      </c>
      <c r="Z30" s="272">
        <v>8.3000000000000007</v>
      </c>
      <c r="AA30" s="313">
        <f t="shared" si="16"/>
        <v>6.5250000000000004</v>
      </c>
      <c r="AB30" s="314">
        <f t="shared" si="17"/>
        <v>9.1999999999999993</v>
      </c>
      <c r="AC30" s="210">
        <f t="shared" si="18"/>
        <v>16.600000000000001</v>
      </c>
      <c r="AD30" s="16">
        <v>5.8</v>
      </c>
      <c r="AE30" s="66">
        <f t="shared" si="19"/>
        <v>38.125</v>
      </c>
      <c r="AF30" s="19">
        <f t="shared" si="20"/>
        <v>72</v>
      </c>
      <c r="AG30" s="21"/>
      <c r="AH30" s="21"/>
      <c r="AI30" s="21">
        <v>0.95</v>
      </c>
      <c r="AJ30" s="22">
        <f t="shared" si="21"/>
        <v>68.399999999999991</v>
      </c>
      <c r="AM30" s="216">
        <f t="shared" si="22"/>
        <v>6.85</v>
      </c>
      <c r="AN30" s="216">
        <f t="shared" si="22"/>
        <v>6.3000000000000007</v>
      </c>
      <c r="AO30" s="216">
        <f t="shared" si="23"/>
        <v>6.9</v>
      </c>
      <c r="AP30" s="216">
        <f t="shared" si="23"/>
        <v>6.15</v>
      </c>
    </row>
    <row r="31" spans="1:42" s="236" customFormat="1" ht="16.5" customHeight="1">
      <c r="A31" s="217">
        <v>11</v>
      </c>
      <c r="B31" s="185" t="s">
        <v>175</v>
      </c>
      <c r="C31" s="186" t="s">
        <v>176</v>
      </c>
      <c r="D31" s="405" t="s">
        <v>80</v>
      </c>
      <c r="E31" s="185" t="s">
        <v>42</v>
      </c>
      <c r="F31" s="185" t="s">
        <v>36</v>
      </c>
      <c r="G31" s="185" t="s">
        <v>47</v>
      </c>
      <c r="H31" s="395">
        <v>7.1</v>
      </c>
      <c r="I31" s="395">
        <v>7.3</v>
      </c>
      <c r="J31" s="395">
        <v>7.1</v>
      </c>
      <c r="K31" s="395">
        <v>7.2</v>
      </c>
      <c r="L31" s="396">
        <v>9.5</v>
      </c>
      <c r="M31" s="397">
        <v>9.6999999999999993</v>
      </c>
      <c r="N31" s="398">
        <v>8.8000000000000007</v>
      </c>
      <c r="O31" s="399">
        <f t="shared" si="12"/>
        <v>7.1749999999999998</v>
      </c>
      <c r="P31" s="400">
        <f t="shared" si="13"/>
        <v>9.6</v>
      </c>
      <c r="Q31" s="229">
        <f t="shared" si="14"/>
        <v>17.600000000000001</v>
      </c>
      <c r="R31" s="401"/>
      <c r="S31" s="231">
        <f t="shared" si="15"/>
        <v>34.375</v>
      </c>
      <c r="T31" s="396">
        <v>6.6</v>
      </c>
      <c r="U31" s="395">
        <v>7</v>
      </c>
      <c r="V31" s="395">
        <v>6.8</v>
      </c>
      <c r="W31" s="395">
        <v>6.9</v>
      </c>
      <c r="X31" s="396">
        <v>9.4</v>
      </c>
      <c r="Y31" s="397">
        <v>9.1</v>
      </c>
      <c r="Z31" s="226">
        <v>9.4</v>
      </c>
      <c r="AA31" s="399">
        <f t="shared" si="16"/>
        <v>6.8249999999999993</v>
      </c>
      <c r="AB31" s="400">
        <f t="shared" si="17"/>
        <v>9.25</v>
      </c>
      <c r="AC31" s="229">
        <f t="shared" si="18"/>
        <v>18.8</v>
      </c>
      <c r="AD31" s="401">
        <v>6</v>
      </c>
      <c r="AE31" s="231">
        <f t="shared" si="19"/>
        <v>40.875</v>
      </c>
      <c r="AF31" s="232">
        <f t="shared" si="20"/>
        <v>75.25</v>
      </c>
      <c r="AG31" s="402"/>
      <c r="AH31" s="402"/>
      <c r="AI31" s="402">
        <v>0.9</v>
      </c>
      <c r="AJ31" s="404">
        <f t="shared" si="21"/>
        <v>67.725000000000009</v>
      </c>
      <c r="AM31" s="237">
        <f t="shared" si="22"/>
        <v>7.1</v>
      </c>
      <c r="AN31" s="237">
        <f t="shared" si="22"/>
        <v>7.25</v>
      </c>
      <c r="AO31" s="237">
        <f t="shared" si="23"/>
        <v>6.6999999999999993</v>
      </c>
      <c r="AP31" s="237">
        <f t="shared" si="23"/>
        <v>6.95</v>
      </c>
    </row>
    <row r="32" spans="1:42" s="215" customFormat="1" ht="16.5" customHeight="1">
      <c r="A32" s="200">
        <v>12</v>
      </c>
      <c r="B32" s="28" t="s">
        <v>182</v>
      </c>
      <c r="C32" s="168" t="s">
        <v>183</v>
      </c>
      <c r="D32" s="323" t="s">
        <v>34</v>
      </c>
      <c r="E32" s="28" t="s">
        <v>42</v>
      </c>
      <c r="F32" s="28" t="s">
        <v>36</v>
      </c>
      <c r="G32" s="28" t="s">
        <v>47</v>
      </c>
      <c r="H32" s="72">
        <v>4.9000000000000004</v>
      </c>
      <c r="I32" s="72">
        <v>4.5999999999999996</v>
      </c>
      <c r="J32" s="72">
        <v>4.8</v>
      </c>
      <c r="K32" s="72">
        <v>4.7</v>
      </c>
      <c r="L32" s="25">
        <v>5.2</v>
      </c>
      <c r="M32" s="312">
        <v>5.5</v>
      </c>
      <c r="N32" s="267">
        <v>5.6</v>
      </c>
      <c r="O32" s="313">
        <f t="shared" si="12"/>
        <v>4.75</v>
      </c>
      <c r="P32" s="314">
        <f t="shared" si="13"/>
        <v>5.35</v>
      </c>
      <c r="Q32" s="210">
        <f t="shared" si="14"/>
        <v>11.2</v>
      </c>
      <c r="R32" s="16">
        <v>1.3</v>
      </c>
      <c r="S32" s="18">
        <f t="shared" si="15"/>
        <v>22.599999999999998</v>
      </c>
      <c r="T32" s="11">
        <v>7.2</v>
      </c>
      <c r="U32" s="12">
        <v>7.4</v>
      </c>
      <c r="V32" s="12">
        <v>7.1</v>
      </c>
      <c r="W32" s="12">
        <v>7.6</v>
      </c>
      <c r="X32" s="11">
        <v>9.4</v>
      </c>
      <c r="Y32" s="13">
        <v>9.3000000000000007</v>
      </c>
      <c r="Z32" s="207">
        <v>7.7</v>
      </c>
      <c r="AA32" s="313">
        <f t="shared" si="16"/>
        <v>7.3250000000000002</v>
      </c>
      <c r="AB32" s="314">
        <f t="shared" si="17"/>
        <v>9.3500000000000014</v>
      </c>
      <c r="AC32" s="210">
        <f t="shared" si="18"/>
        <v>15.4</v>
      </c>
      <c r="AD32" s="16">
        <v>9.6</v>
      </c>
      <c r="AE32" s="18">
        <f t="shared" si="19"/>
        <v>41.675000000000004</v>
      </c>
      <c r="AF32" s="19">
        <f t="shared" si="20"/>
        <v>64.275000000000006</v>
      </c>
      <c r="AG32" s="21">
        <v>0.2</v>
      </c>
      <c r="AH32" s="21"/>
      <c r="AI32" s="21"/>
      <c r="AJ32" s="22">
        <f t="shared" si="21"/>
        <v>64.075000000000003</v>
      </c>
      <c r="AM32" s="216">
        <f t="shared" si="22"/>
        <v>4.8499999999999996</v>
      </c>
      <c r="AN32" s="216">
        <f t="shared" si="22"/>
        <v>4.6500000000000004</v>
      </c>
      <c r="AO32" s="216">
        <f t="shared" si="23"/>
        <v>7.15</v>
      </c>
      <c r="AP32" s="216">
        <f t="shared" si="23"/>
        <v>7.5</v>
      </c>
    </row>
    <row r="33" spans="1:42" s="236" customFormat="1" ht="16.5" customHeight="1">
      <c r="A33" s="217">
        <v>13</v>
      </c>
      <c r="B33" s="187" t="s">
        <v>186</v>
      </c>
      <c r="C33" s="188" t="s">
        <v>187</v>
      </c>
      <c r="D33" s="187" t="s">
        <v>80</v>
      </c>
      <c r="E33" s="187" t="s">
        <v>42</v>
      </c>
      <c r="F33" s="187" t="s">
        <v>36</v>
      </c>
      <c r="G33" s="187" t="s">
        <v>47</v>
      </c>
      <c r="H33" s="395">
        <v>6.7</v>
      </c>
      <c r="I33" s="395">
        <v>6</v>
      </c>
      <c r="J33" s="395">
        <v>6.5</v>
      </c>
      <c r="K33" s="395">
        <v>5.9</v>
      </c>
      <c r="L33" s="396">
        <v>8.1999999999999993</v>
      </c>
      <c r="M33" s="397">
        <v>7.8</v>
      </c>
      <c r="N33" s="398">
        <v>7.8</v>
      </c>
      <c r="O33" s="399">
        <f t="shared" si="12"/>
        <v>6.2750000000000004</v>
      </c>
      <c r="P33" s="400">
        <f t="shared" si="13"/>
        <v>8</v>
      </c>
      <c r="Q33" s="229">
        <f t="shared" si="14"/>
        <v>15.6</v>
      </c>
      <c r="R33" s="401"/>
      <c r="S33" s="231">
        <f t="shared" si="15"/>
        <v>29.875</v>
      </c>
      <c r="T33" s="396">
        <v>7.2</v>
      </c>
      <c r="U33" s="395">
        <v>7.3</v>
      </c>
      <c r="V33" s="395">
        <v>7.3</v>
      </c>
      <c r="W33" s="395">
        <v>7.2</v>
      </c>
      <c r="X33" s="396">
        <v>9.6</v>
      </c>
      <c r="Y33" s="397">
        <v>9.6</v>
      </c>
      <c r="Z33" s="226">
        <v>9.3000000000000007</v>
      </c>
      <c r="AA33" s="399">
        <f t="shared" si="16"/>
        <v>7.25</v>
      </c>
      <c r="AB33" s="400">
        <f t="shared" si="17"/>
        <v>9.6</v>
      </c>
      <c r="AC33" s="229">
        <f t="shared" si="18"/>
        <v>18.600000000000001</v>
      </c>
      <c r="AD33" s="401">
        <v>4.0999999999999996</v>
      </c>
      <c r="AE33" s="231">
        <f t="shared" si="19"/>
        <v>39.550000000000004</v>
      </c>
      <c r="AF33" s="232">
        <f t="shared" si="20"/>
        <v>69.425000000000011</v>
      </c>
      <c r="AG33" s="402"/>
      <c r="AH33" s="402"/>
      <c r="AI33" s="402">
        <v>0.9</v>
      </c>
      <c r="AJ33" s="404">
        <f t="shared" si="21"/>
        <v>62.482500000000009</v>
      </c>
      <c r="AM33" s="237">
        <f t="shared" si="22"/>
        <v>6.6</v>
      </c>
      <c r="AN33" s="237">
        <f t="shared" si="22"/>
        <v>5.95</v>
      </c>
      <c r="AO33" s="237">
        <f t="shared" si="23"/>
        <v>7.25</v>
      </c>
      <c r="AP33" s="237">
        <f t="shared" si="23"/>
        <v>7.25</v>
      </c>
    </row>
    <row r="34" spans="1:42" s="215" customFormat="1" ht="15" customHeight="1">
      <c r="A34" s="200">
        <v>14</v>
      </c>
      <c r="B34" s="28" t="s">
        <v>169</v>
      </c>
      <c r="C34" s="168" t="s">
        <v>170</v>
      </c>
      <c r="D34" s="323" t="s">
        <v>34</v>
      </c>
      <c r="E34" s="28" t="s">
        <v>49</v>
      </c>
      <c r="F34" s="28" t="s">
        <v>36</v>
      </c>
      <c r="G34" s="28" t="s">
        <v>50</v>
      </c>
      <c r="H34" s="72">
        <v>7.8</v>
      </c>
      <c r="I34" s="72">
        <v>7.4</v>
      </c>
      <c r="J34" s="72">
        <v>8.1</v>
      </c>
      <c r="K34" s="72">
        <v>7.8</v>
      </c>
      <c r="L34" s="25">
        <v>9.1999999999999993</v>
      </c>
      <c r="M34" s="312">
        <v>9.5</v>
      </c>
      <c r="N34" s="267">
        <v>9.4</v>
      </c>
      <c r="O34" s="313">
        <f t="shared" si="12"/>
        <v>7.7749999999999995</v>
      </c>
      <c r="P34" s="314">
        <f t="shared" si="13"/>
        <v>9.35</v>
      </c>
      <c r="Q34" s="210">
        <f t="shared" si="14"/>
        <v>18.8</v>
      </c>
      <c r="R34" s="16">
        <v>3.1</v>
      </c>
      <c r="S34" s="18">
        <f t="shared" si="15"/>
        <v>39.024999999999999</v>
      </c>
      <c r="T34" s="11">
        <v>2.1</v>
      </c>
      <c r="U34" s="12">
        <v>1.7</v>
      </c>
      <c r="V34" s="12">
        <v>2.2000000000000002</v>
      </c>
      <c r="W34" s="12">
        <v>1.9</v>
      </c>
      <c r="X34" s="11">
        <v>2.8</v>
      </c>
      <c r="Y34" s="13">
        <v>2.4</v>
      </c>
      <c r="Z34" s="207">
        <v>2.7</v>
      </c>
      <c r="AA34" s="313">
        <f t="shared" si="16"/>
        <v>1.9750000000000001</v>
      </c>
      <c r="AB34" s="314">
        <f t="shared" si="17"/>
        <v>2.5999999999999996</v>
      </c>
      <c r="AC34" s="210">
        <f t="shared" si="18"/>
        <v>5.4</v>
      </c>
      <c r="AD34" s="16">
        <v>4.4000000000000004</v>
      </c>
      <c r="AE34" s="18">
        <f t="shared" si="19"/>
        <v>14.375</v>
      </c>
      <c r="AF34" s="19">
        <f t="shared" si="20"/>
        <v>53.4</v>
      </c>
      <c r="AG34" s="21"/>
      <c r="AH34" s="21"/>
      <c r="AI34" s="21"/>
      <c r="AJ34" s="22">
        <f t="shared" si="21"/>
        <v>53.4</v>
      </c>
      <c r="AM34" s="216">
        <f t="shared" si="22"/>
        <v>7.9499999999999993</v>
      </c>
      <c r="AN34" s="216">
        <f t="shared" si="22"/>
        <v>7.6</v>
      </c>
      <c r="AO34" s="216">
        <f t="shared" si="23"/>
        <v>2.1500000000000004</v>
      </c>
      <c r="AP34" s="216">
        <f t="shared" si="23"/>
        <v>1.7999999999999998</v>
      </c>
    </row>
    <row r="35" spans="1:42" s="215" customFormat="1" ht="16.5" customHeight="1">
      <c r="A35" s="200">
        <v>15</v>
      </c>
      <c r="B35" s="28" t="s">
        <v>242</v>
      </c>
      <c r="C35" s="169" t="s">
        <v>195</v>
      </c>
      <c r="D35" s="29" t="s">
        <v>80</v>
      </c>
      <c r="E35" s="28" t="s">
        <v>49</v>
      </c>
      <c r="F35" s="28" t="s">
        <v>64</v>
      </c>
      <c r="G35" s="28" t="s">
        <v>56</v>
      </c>
      <c r="H35" s="316">
        <v>7</v>
      </c>
      <c r="I35" s="316">
        <v>7.2</v>
      </c>
      <c r="J35" s="316">
        <v>6.8</v>
      </c>
      <c r="K35" s="316">
        <v>7.1</v>
      </c>
      <c r="L35" s="317">
        <v>9.5</v>
      </c>
      <c r="M35" s="318">
        <v>9.6</v>
      </c>
      <c r="N35" s="270">
        <v>8.1999999999999993</v>
      </c>
      <c r="O35" s="319">
        <f t="shared" si="12"/>
        <v>7.0250000000000004</v>
      </c>
      <c r="P35" s="320">
        <f t="shared" si="13"/>
        <v>9.5500000000000007</v>
      </c>
      <c r="Q35" s="249">
        <f t="shared" si="14"/>
        <v>16.399999999999999</v>
      </c>
      <c r="R35" s="64"/>
      <c r="S35" s="66">
        <f t="shared" si="15"/>
        <v>32.975000000000001</v>
      </c>
      <c r="T35" s="61">
        <v>1.8</v>
      </c>
      <c r="U35" s="58">
        <v>2.2000000000000002</v>
      </c>
      <c r="V35" s="58">
        <v>2</v>
      </c>
      <c r="W35" s="58">
        <v>2.2000000000000002</v>
      </c>
      <c r="X35" s="61">
        <v>3</v>
      </c>
      <c r="Y35" s="62">
        <v>2.9</v>
      </c>
      <c r="Z35" s="246">
        <v>1.5</v>
      </c>
      <c r="AA35" s="319">
        <f t="shared" si="16"/>
        <v>2.0499999999999998</v>
      </c>
      <c r="AB35" s="320">
        <f t="shared" si="17"/>
        <v>2.95</v>
      </c>
      <c r="AC35" s="249">
        <f t="shared" si="18"/>
        <v>3</v>
      </c>
      <c r="AD35" s="64">
        <v>1</v>
      </c>
      <c r="AE35" s="66">
        <f t="shared" si="19"/>
        <v>9</v>
      </c>
      <c r="AF35" s="67">
        <f t="shared" si="20"/>
        <v>41.975000000000001</v>
      </c>
      <c r="AG35" s="69"/>
      <c r="AH35" s="69"/>
      <c r="AI35" s="21">
        <v>0.9</v>
      </c>
      <c r="AJ35" s="22">
        <f t="shared" si="21"/>
        <v>37.777500000000003</v>
      </c>
      <c r="AM35" s="216">
        <f t="shared" si="22"/>
        <v>6.9</v>
      </c>
      <c r="AN35" s="216">
        <f t="shared" si="22"/>
        <v>7.15</v>
      </c>
      <c r="AO35" s="216">
        <f t="shared" si="23"/>
        <v>1.9</v>
      </c>
      <c r="AP35" s="216">
        <f t="shared" si="23"/>
        <v>2.2000000000000002</v>
      </c>
    </row>
    <row r="36" spans="1:42" s="215" customFormat="1" ht="16.5" customHeight="1">
      <c r="A36" s="200">
        <v>16</v>
      </c>
      <c r="B36" s="171" t="s">
        <v>181</v>
      </c>
      <c r="C36" s="169" t="s">
        <v>174</v>
      </c>
      <c r="D36" s="169" t="s">
        <v>34</v>
      </c>
      <c r="E36" s="170" t="s">
        <v>63</v>
      </c>
      <c r="F36" s="170" t="s">
        <v>70</v>
      </c>
      <c r="G36" s="170" t="s">
        <v>56</v>
      </c>
      <c r="H36" s="25">
        <v>6.9</v>
      </c>
      <c r="I36" s="72">
        <v>7</v>
      </c>
      <c r="J36" s="72">
        <v>7</v>
      </c>
      <c r="K36" s="72">
        <v>7</v>
      </c>
      <c r="L36" s="25">
        <v>10</v>
      </c>
      <c r="M36" s="312">
        <v>9</v>
      </c>
      <c r="N36" s="271">
        <v>6.7</v>
      </c>
      <c r="O36" s="313">
        <f t="shared" si="12"/>
        <v>6.9749999999999996</v>
      </c>
      <c r="P36" s="314">
        <f t="shared" si="13"/>
        <v>9.5</v>
      </c>
      <c r="Q36" s="210">
        <f t="shared" si="14"/>
        <v>13.4</v>
      </c>
      <c r="R36" s="16">
        <v>1</v>
      </c>
      <c r="S36" s="18">
        <f t="shared" si="15"/>
        <v>30.875</v>
      </c>
      <c r="T36" s="11">
        <v>0.7</v>
      </c>
      <c r="U36" s="12">
        <v>0.8</v>
      </c>
      <c r="V36" s="12">
        <v>0.7</v>
      </c>
      <c r="W36" s="12">
        <v>0.7</v>
      </c>
      <c r="X36" s="11">
        <v>1</v>
      </c>
      <c r="Y36" s="13">
        <v>1</v>
      </c>
      <c r="Z36" s="272">
        <v>1</v>
      </c>
      <c r="AA36" s="313">
        <f t="shared" si="16"/>
        <v>0.72499999999999998</v>
      </c>
      <c r="AB36" s="314">
        <f t="shared" si="17"/>
        <v>1</v>
      </c>
      <c r="AC36" s="210">
        <f t="shared" si="18"/>
        <v>2</v>
      </c>
      <c r="AD36" s="16">
        <v>1.3</v>
      </c>
      <c r="AE36" s="66">
        <f t="shared" si="19"/>
        <v>5.0250000000000004</v>
      </c>
      <c r="AF36" s="19">
        <f t="shared" si="20"/>
        <v>35.9</v>
      </c>
      <c r="AG36" s="21"/>
      <c r="AH36" s="21"/>
      <c r="AI36" s="21"/>
      <c r="AJ36" s="22">
        <f t="shared" si="21"/>
        <v>35.9</v>
      </c>
      <c r="AM36" s="216">
        <f t="shared" si="22"/>
        <v>6.95</v>
      </c>
      <c r="AN36" s="216">
        <f t="shared" si="22"/>
        <v>7</v>
      </c>
      <c r="AO36" s="216">
        <f t="shared" si="23"/>
        <v>0.7</v>
      </c>
      <c r="AP36" s="216">
        <f t="shared" si="23"/>
        <v>0.75</v>
      </c>
    </row>
    <row r="37" spans="1:42" s="215" customFormat="1" ht="16.5" customHeight="1">
      <c r="A37" s="200">
        <v>17</v>
      </c>
      <c r="B37" s="70" t="s">
        <v>167</v>
      </c>
      <c r="C37" s="168" t="s">
        <v>168</v>
      </c>
      <c r="D37" s="166" t="s">
        <v>66</v>
      </c>
      <c r="E37" s="70" t="s">
        <v>55</v>
      </c>
      <c r="F37" s="28" t="s">
        <v>36</v>
      </c>
      <c r="G37" s="28" t="s">
        <v>56</v>
      </c>
      <c r="H37" s="25">
        <v>3.1</v>
      </c>
      <c r="I37" s="72">
        <v>3.3</v>
      </c>
      <c r="J37" s="72">
        <v>3.2</v>
      </c>
      <c r="K37" s="72">
        <v>3.2</v>
      </c>
      <c r="L37" s="25">
        <v>4.7</v>
      </c>
      <c r="M37" s="312">
        <v>4.4000000000000004</v>
      </c>
      <c r="N37" s="267">
        <v>2.8</v>
      </c>
      <c r="O37" s="313">
        <f t="shared" si="12"/>
        <v>3.2</v>
      </c>
      <c r="P37" s="314">
        <f t="shared" si="13"/>
        <v>4.5500000000000007</v>
      </c>
      <c r="Q37" s="210">
        <f t="shared" si="14"/>
        <v>5.6</v>
      </c>
      <c r="R37" s="16"/>
      <c r="S37" s="18">
        <f t="shared" si="15"/>
        <v>13.350000000000001</v>
      </c>
      <c r="T37" s="11">
        <v>1</v>
      </c>
      <c r="U37" s="12">
        <v>1.2</v>
      </c>
      <c r="V37" s="12">
        <v>1.1000000000000001</v>
      </c>
      <c r="W37" s="12">
        <v>1.2</v>
      </c>
      <c r="X37" s="11">
        <v>1.9</v>
      </c>
      <c r="Y37" s="13">
        <v>1.6</v>
      </c>
      <c r="Z37" s="207">
        <v>1.2</v>
      </c>
      <c r="AA37" s="313">
        <f t="shared" si="16"/>
        <v>1.125</v>
      </c>
      <c r="AB37" s="314">
        <f t="shared" si="17"/>
        <v>1.75</v>
      </c>
      <c r="AC37" s="210">
        <f t="shared" si="18"/>
        <v>2.4</v>
      </c>
      <c r="AD37" s="16">
        <v>1.8</v>
      </c>
      <c r="AE37" s="18">
        <f t="shared" si="19"/>
        <v>7.0750000000000002</v>
      </c>
      <c r="AF37" s="19">
        <f t="shared" si="20"/>
        <v>20.425000000000001</v>
      </c>
      <c r="AG37" s="21"/>
      <c r="AH37" s="21"/>
      <c r="AI37" s="21">
        <v>0.95</v>
      </c>
      <c r="AJ37" s="22">
        <f t="shared" si="21"/>
        <v>19.403749999999999</v>
      </c>
      <c r="AM37" s="216">
        <f>SUM(H37,J37)/2</f>
        <v>3.1500000000000004</v>
      </c>
      <c r="AN37" s="216">
        <f>SUM(I37,K37)/2</f>
        <v>3.25</v>
      </c>
      <c r="AO37" s="216">
        <f>SUM(T37,V37)/2</f>
        <v>1.05</v>
      </c>
      <c r="AP37" s="216">
        <f>SUM(U37,W37)/2</f>
        <v>1.2</v>
      </c>
    </row>
    <row r="38" spans="1:42" s="215" customFormat="1" ht="16.5" customHeight="1">
      <c r="A38" s="200">
        <v>18</v>
      </c>
      <c r="B38" s="28" t="s">
        <v>171</v>
      </c>
      <c r="C38" s="168" t="s">
        <v>172</v>
      </c>
      <c r="D38" s="166" t="s">
        <v>66</v>
      </c>
      <c r="E38" s="28" t="s">
        <v>59</v>
      </c>
      <c r="F38" s="28" t="s">
        <v>36</v>
      </c>
      <c r="G38" s="28" t="s">
        <v>60</v>
      </c>
      <c r="H38" s="25">
        <v>1.3</v>
      </c>
      <c r="I38" s="72">
        <v>1.4</v>
      </c>
      <c r="J38" s="72">
        <v>1.3</v>
      </c>
      <c r="K38" s="72">
        <v>1.4</v>
      </c>
      <c r="L38" s="25">
        <v>2</v>
      </c>
      <c r="M38" s="312">
        <v>1.9</v>
      </c>
      <c r="N38" s="267">
        <v>1.9</v>
      </c>
      <c r="O38" s="313">
        <f t="shared" si="12"/>
        <v>1.35</v>
      </c>
      <c r="P38" s="314">
        <f t="shared" si="13"/>
        <v>1.95</v>
      </c>
      <c r="Q38" s="210">
        <f t="shared" si="14"/>
        <v>3.8</v>
      </c>
      <c r="R38" s="16"/>
      <c r="S38" s="18">
        <f t="shared" si="15"/>
        <v>7.1</v>
      </c>
      <c r="T38" s="11">
        <v>2.1</v>
      </c>
      <c r="U38" s="12">
        <v>2.1</v>
      </c>
      <c r="V38" s="12">
        <v>2.1</v>
      </c>
      <c r="W38" s="12">
        <v>2.1</v>
      </c>
      <c r="X38" s="11">
        <v>2.8</v>
      </c>
      <c r="Y38" s="13">
        <v>2.8</v>
      </c>
      <c r="Z38" s="207">
        <v>2.9</v>
      </c>
      <c r="AA38" s="313">
        <f t="shared" si="16"/>
        <v>2.1</v>
      </c>
      <c r="AB38" s="314">
        <f t="shared" si="17"/>
        <v>2.8</v>
      </c>
      <c r="AC38" s="210">
        <f t="shared" si="18"/>
        <v>5.8</v>
      </c>
      <c r="AD38" s="16">
        <v>1.5</v>
      </c>
      <c r="AE38" s="18">
        <f t="shared" si="19"/>
        <v>12.2</v>
      </c>
      <c r="AF38" s="19">
        <f t="shared" si="20"/>
        <v>19.299999999999997</v>
      </c>
      <c r="AG38" s="21"/>
      <c r="AH38" s="21"/>
      <c r="AI38" s="21">
        <v>0.95</v>
      </c>
      <c r="AJ38" s="22">
        <f t="shared" si="21"/>
        <v>18.334999999999997</v>
      </c>
      <c r="AM38" s="216">
        <f>SUM(H38,J38)/2</f>
        <v>1.3</v>
      </c>
      <c r="AN38" s="216">
        <f>SUM(I38,K38)/2</f>
        <v>1.4</v>
      </c>
      <c r="AO38" s="216">
        <f>SUM(T38,V38)/2</f>
        <v>2.1</v>
      </c>
      <c r="AP38" s="216">
        <f>SUM(U38,W38)/2</f>
        <v>2.1</v>
      </c>
    </row>
    <row r="39" spans="1:42" s="215" customFormat="1" ht="16.5" customHeight="1">
      <c r="A39" s="273"/>
      <c r="B39" s="274"/>
      <c r="C39" s="275"/>
      <c r="D39" s="276"/>
      <c r="E39" s="277"/>
      <c r="F39" s="277"/>
      <c r="G39" s="277"/>
      <c r="H39" s="278"/>
      <c r="I39" s="278"/>
      <c r="J39" s="278"/>
      <c r="K39" s="278"/>
      <c r="L39" s="278"/>
      <c r="M39" s="278"/>
      <c r="N39" s="279"/>
      <c r="O39" s="280"/>
      <c r="P39" s="281"/>
      <c r="Q39" s="282"/>
      <c r="R39" s="283"/>
      <c r="S39" s="284"/>
      <c r="T39" s="283"/>
      <c r="U39" s="283"/>
      <c r="V39" s="283"/>
      <c r="W39" s="283"/>
      <c r="X39" s="283"/>
      <c r="Y39" s="283"/>
      <c r="Z39" s="285"/>
      <c r="AA39" s="280"/>
      <c r="AB39" s="281"/>
      <c r="AC39" s="282"/>
      <c r="AD39" s="283"/>
      <c r="AE39" s="284"/>
      <c r="AF39" s="286"/>
      <c r="AG39" s="287"/>
      <c r="AH39" s="287"/>
      <c r="AI39" s="287"/>
      <c r="AJ39" s="288"/>
      <c r="AM39" s="216"/>
      <c r="AN39" s="216"/>
      <c r="AO39" s="216"/>
      <c r="AP39" s="216"/>
    </row>
    <row r="40" spans="1:42" s="296" customFormat="1">
      <c r="A40" s="289"/>
      <c r="B40" s="289"/>
      <c r="C40" s="290"/>
      <c r="D40" s="289"/>
      <c r="E40" s="289"/>
      <c r="F40" s="291"/>
      <c r="G40" s="292"/>
      <c r="H40" s="289"/>
      <c r="I40" s="289"/>
      <c r="J40" s="289"/>
      <c r="K40" s="289"/>
      <c r="L40" s="289"/>
      <c r="M40" s="289"/>
      <c r="N40" s="293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93"/>
      <c r="AA40" s="294"/>
      <c r="AB40" s="294"/>
      <c r="AC40" s="294"/>
      <c r="AD40" s="294"/>
      <c r="AE40" s="289"/>
      <c r="AF40" s="289"/>
      <c r="AG40" s="295"/>
      <c r="AH40" s="295"/>
      <c r="AI40" s="295"/>
      <c r="AJ40" s="289"/>
    </row>
    <row r="41" spans="1:42" s="190" customFormat="1" ht="12.6" customHeight="1">
      <c r="A41" s="539" t="s">
        <v>232</v>
      </c>
      <c r="B41" s="540"/>
      <c r="C41" s="564" t="s">
        <v>2</v>
      </c>
      <c r="D41" s="564"/>
      <c r="E41" s="564"/>
      <c r="F41" s="533" t="s">
        <v>95</v>
      </c>
      <c r="G41" s="533"/>
      <c r="H41" s="533"/>
      <c r="I41" s="533"/>
      <c r="J41" s="533"/>
      <c r="K41" s="297"/>
      <c r="M41" s="298"/>
      <c r="N41" s="299"/>
      <c r="O41" s="298" t="s">
        <v>96</v>
      </c>
      <c r="R41" s="300"/>
      <c r="S41" s="300"/>
      <c r="T41" s="297"/>
      <c r="U41" s="297"/>
      <c r="V41" s="297"/>
      <c r="W41" s="297"/>
      <c r="Y41" s="298" t="s">
        <v>2</v>
      </c>
      <c r="Z41" s="648" t="s">
        <v>97</v>
      </c>
      <c r="AA41" s="546"/>
      <c r="AB41" s="546"/>
      <c r="AC41" s="546"/>
      <c r="AD41" s="546"/>
      <c r="AE41" s="647" t="s">
        <v>97</v>
      </c>
      <c r="AF41" s="647"/>
      <c r="AG41" s="647"/>
      <c r="AH41" s="647"/>
      <c r="AI41" s="647"/>
      <c r="AJ41" s="297"/>
    </row>
    <row r="42" spans="1:42">
      <c r="F42" s="303"/>
      <c r="G42" s="304"/>
    </row>
    <row r="43" spans="1:42">
      <c r="F43" s="303"/>
      <c r="G43" s="304"/>
    </row>
    <row r="44" spans="1:42">
      <c r="F44" s="303"/>
      <c r="G44" s="304"/>
    </row>
    <row r="45" spans="1:42">
      <c r="F45" s="303"/>
      <c r="G45" s="304"/>
    </row>
    <row r="46" spans="1:42">
      <c r="F46" s="303"/>
      <c r="G46" s="304"/>
    </row>
    <row r="47" spans="1:42">
      <c r="F47" s="303"/>
      <c r="G47" s="304"/>
    </row>
    <row r="48" spans="1:42">
      <c r="F48" s="303"/>
      <c r="G48" s="304"/>
    </row>
    <row r="49" spans="6:7">
      <c r="F49" s="303"/>
      <c r="G49" s="304"/>
    </row>
    <row r="50" spans="6:7">
      <c r="F50" s="303"/>
      <c r="G50" s="304"/>
    </row>
    <row r="51" spans="6:7">
      <c r="F51" s="303"/>
      <c r="G51" s="304"/>
    </row>
    <row r="52" spans="6:7">
      <c r="F52" s="303"/>
      <c r="G52" s="304"/>
    </row>
    <row r="53" spans="6:7">
      <c r="F53" s="303"/>
      <c r="G53" s="304"/>
    </row>
  </sheetData>
  <mergeCells count="37">
    <mergeCell ref="Q3:Q4"/>
    <mergeCell ref="A1:AJ1"/>
    <mergeCell ref="A2:B2"/>
    <mergeCell ref="C2:F2"/>
    <mergeCell ref="AF2:AJ2"/>
    <mergeCell ref="A3:A4"/>
    <mergeCell ref="B3:B4"/>
    <mergeCell ref="C3:C4"/>
    <mergeCell ref="D3:D4"/>
    <mergeCell ref="E3:E4"/>
    <mergeCell ref="F3:F4"/>
    <mergeCell ref="G3:G4"/>
    <mergeCell ref="H3:K3"/>
    <mergeCell ref="L3:M3"/>
    <mergeCell ref="O3:O4"/>
    <mergeCell ref="P3:P4"/>
    <mergeCell ref="S3:S4"/>
    <mergeCell ref="T3:W3"/>
    <mergeCell ref="X3:Y3"/>
    <mergeCell ref="AA3:AA4"/>
    <mergeCell ref="AB3:AB4"/>
    <mergeCell ref="AI3:AI4"/>
    <mergeCell ref="AJ3:AJ4"/>
    <mergeCell ref="A5:AJ5"/>
    <mergeCell ref="A20:AJ20"/>
    <mergeCell ref="A41:B41"/>
    <mergeCell ref="C41:E41"/>
    <mergeCell ref="F41:J41"/>
    <mergeCell ref="AE41:AI41"/>
    <mergeCell ref="Z41:AD41"/>
    <mergeCell ref="AC3:AC4"/>
    <mergeCell ref="AD3:AD4"/>
    <mergeCell ref="AE3:AE4"/>
    <mergeCell ref="AF3:AF4"/>
    <mergeCell ref="AG3:AG4"/>
    <mergeCell ref="AH3:AH4"/>
    <mergeCell ref="R3:R4"/>
  </mergeCells>
  <printOptions horizontalCentered="1"/>
  <pageMargins left="0.19685039370078741" right="0.19685039370078741" top="0.39370078740157483" bottom="0.19685039370078741" header="0.19685039370078741" footer="0.19685039370078741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ОБЩ.</vt:lpstr>
      <vt:lpstr>тит</vt:lpstr>
      <vt:lpstr>комада-фин</vt:lpstr>
      <vt:lpstr>фин-син</vt:lpstr>
      <vt:lpstr>фин-инд</vt:lpstr>
      <vt:lpstr>КОМ ПРЕДВ.</vt:lpstr>
      <vt:lpstr>инд-Ж</vt:lpstr>
      <vt:lpstr>инд-М</vt:lpstr>
      <vt:lpstr>СиНХ</vt:lpstr>
      <vt:lpstr>'инд-Ж'!Область_печати</vt:lpstr>
      <vt:lpstr>'инд-М'!Область_печати</vt:lpstr>
      <vt:lpstr>'КОМ ПРЕДВ.'!Область_печати</vt:lpstr>
      <vt:lpstr>'комада-фин'!Область_печати</vt:lpstr>
      <vt:lpstr>СиНХ!Область_печати</vt:lpstr>
      <vt:lpstr>тит!Область_печати</vt:lpstr>
      <vt:lpstr>'фин-инд'!Область_печати</vt:lpstr>
      <vt:lpstr>'фин-син'!Область_печати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Ola</cp:lastModifiedBy>
  <cp:lastPrinted>2017-03-18T09:47:26Z</cp:lastPrinted>
  <dcterms:created xsi:type="dcterms:W3CDTF">2017-03-17T09:26:27Z</dcterms:created>
  <dcterms:modified xsi:type="dcterms:W3CDTF">2017-03-18T10:26:01Z</dcterms:modified>
</cp:coreProperties>
</file>